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6885" activeTab="0"/>
  </bookViews>
  <sheets>
    <sheet name="FICHA DE DATOS" sheetId="1" r:id="rId1"/>
    <sheet name="DESGLOSE POR BIMESTRE" sheetId="2" r:id="rId2"/>
    <sheet name="ACTUALIZACION" sheetId="3" r:id="rId3"/>
    <sheet name="RECARGOS" sheetId="4" r:id="rId4"/>
  </sheets>
  <definedNames>
    <definedName name="_xlnm.Print_Area" localSheetId="1">'DESGLOSE POR BIMESTRE'!$A$1:$F$51</definedName>
    <definedName name="_xlnm.Print_Area" localSheetId="0">'FICHA DE DATOS'!$A$1:$G$41</definedName>
    <definedName name="_xlnm.Print_Area" localSheetId="3">'RECARGOS'!$A$1:$E$86</definedName>
  </definedNames>
  <calcPr fullCalcOnLoad="1"/>
</workbook>
</file>

<file path=xl/sharedStrings.xml><?xml version="1.0" encoding="utf-8"?>
<sst xmlns="http://schemas.openxmlformats.org/spreadsheetml/2006/main" count="255" uniqueCount="196">
  <si>
    <t>Mes</t>
  </si>
  <si>
    <t>No. de metros</t>
  </si>
  <si>
    <t>Base</t>
  </si>
  <si>
    <t>INPC anterior al
mes en que se concentró</t>
  </si>
  <si>
    <t>(entre)
INPC anterior al
mes en que debió
concentrarse</t>
  </si>
  <si>
    <t>Factor de
Actualización</t>
  </si>
  <si>
    <t>Base
Actualizada</t>
  </si>
  <si>
    <t>Importe Total
Actualizado</t>
  </si>
  <si>
    <t>Ejercicio</t>
  </si>
  <si>
    <t>Bimestre</t>
  </si>
  <si>
    <t>Actualización</t>
  </si>
  <si>
    <t>Recargos</t>
  </si>
  <si>
    <t>Periodo</t>
  </si>
  <si>
    <t>Porcentaje</t>
  </si>
  <si>
    <t>%
Recargos</t>
  </si>
  <si>
    <t>Total a Pagar</t>
  </si>
  <si>
    <t>NOMBRE:</t>
  </si>
  <si>
    <t>SUPERFICIE:</t>
  </si>
  <si>
    <t>MUNICIPIO:</t>
  </si>
  <si>
    <t>TITULO:</t>
  </si>
  <si>
    <t>USO:</t>
  </si>
  <si>
    <t>Fecha de Elaboración:</t>
  </si>
  <si>
    <t>Válido hasta:</t>
  </si>
  <si>
    <t>Elaborado:</t>
  </si>
  <si>
    <t>Factor
de cálculo</t>
  </si>
  <si>
    <t>m2</t>
  </si>
  <si>
    <t>INDICE (INPC) ANTERIOR AL MES EN QUE SE CONCENTRO:</t>
  </si>
  <si>
    <t xml:space="preserve">Nombre:   </t>
  </si>
  <si>
    <t xml:space="preserve">Municipio:   </t>
  </si>
  <si>
    <t xml:space="preserve">Fecha de Pago:   </t>
  </si>
  <si>
    <t xml:space="preserve">No. Título de Concesión:   </t>
  </si>
  <si>
    <t xml:space="preserve">Supercicie:   </t>
  </si>
  <si>
    <t xml:space="preserve">Uso de la Zona Federal:   </t>
  </si>
  <si>
    <t>Total</t>
  </si>
  <si>
    <t xml:space="preserve">a)  </t>
  </si>
  <si>
    <t xml:space="preserve">b)  </t>
  </si>
  <si>
    <t xml:space="preserve">c)  </t>
  </si>
  <si>
    <t>Ejercicio *</t>
  </si>
  <si>
    <t>Derechos</t>
  </si>
  <si>
    <t>Factor de Actualización</t>
  </si>
  <si>
    <t>SUBDIRECCIÓN DE POLÍTICA DE COORDINACIÓN HACENDARIA</t>
  </si>
  <si>
    <t>Departamento de Vinculación Municipal</t>
  </si>
  <si>
    <t xml:space="preserve"> GENERAL</t>
  </si>
  <si>
    <t>Si realiza su pago de manera bimestral, deberá redondear las cantidades a CERO CENTAVOS.</t>
  </si>
  <si>
    <t>TABLA DE RECARGOS</t>
  </si>
  <si>
    <t>MES ACTUAL (Mes de Entero):</t>
  </si>
  <si>
    <t>Cálculo de Derechos, actualización y recargos por el uso, goce o aprovechamiento de los cauces, vasos y riberas</t>
  </si>
  <si>
    <r>
      <t xml:space="preserve">1) </t>
    </r>
    <r>
      <rPr>
        <b/>
        <u val="single"/>
        <sz val="12"/>
        <rFont val="Calibri"/>
        <family val="2"/>
      </rPr>
      <t>DATOS DEL CONTRIBUYENTE</t>
    </r>
    <r>
      <rPr>
        <b/>
        <sz val="12"/>
        <rFont val="Calibri"/>
        <family val="2"/>
      </rPr>
      <t>:</t>
    </r>
  </si>
  <si>
    <r>
      <t xml:space="preserve">2) </t>
    </r>
    <r>
      <rPr>
        <b/>
        <u val="single"/>
        <sz val="12"/>
        <rFont val="Calibri"/>
        <family val="2"/>
      </rPr>
      <t>DATOS DEL TÍTULO DE CONCESIÓN:</t>
    </r>
  </si>
  <si>
    <t>INSTRUCCIONES DE LLENADO:</t>
  </si>
  <si>
    <r>
      <t xml:space="preserve">Localice el número de </t>
    </r>
    <r>
      <rPr>
        <b/>
        <sz val="11"/>
        <rFont val="Calibri"/>
        <family val="2"/>
      </rPr>
      <t>METROS CUADRADOS</t>
    </r>
    <r>
      <rPr>
        <sz val="11"/>
        <rFont val="Calibri"/>
        <family val="2"/>
      </rPr>
      <t xml:space="preserve"> manifestados en su </t>
    </r>
    <r>
      <rPr>
        <b/>
        <sz val="11"/>
        <rFont val="Calibri"/>
        <family val="2"/>
      </rPr>
      <t>Título de Concesión</t>
    </r>
  </si>
  <si>
    <r>
      <t xml:space="preserve">Identifique en el </t>
    </r>
    <r>
      <rPr>
        <b/>
        <sz val="11"/>
        <rFont val="Calibri"/>
        <family val="2"/>
      </rPr>
      <t xml:space="preserve">Anexo 3 </t>
    </r>
    <r>
      <rPr>
        <sz val="11"/>
        <rFont val="Calibri"/>
        <family val="2"/>
      </rPr>
      <t xml:space="preserve">del Título de Concesión las </t>
    </r>
    <r>
      <rPr>
        <b/>
        <sz val="11"/>
        <rFont val="Calibri"/>
        <family val="2"/>
      </rPr>
      <t>ESPECIFICACIONES</t>
    </r>
    <r>
      <rPr>
        <sz val="11"/>
        <rFont val="Calibri"/>
        <family val="2"/>
      </rPr>
      <t xml:space="preserve"> del terreno federal concesionado así como la explotación, uso o aprovechamiento objeto de la concesión.</t>
    </r>
  </si>
  <si>
    <r>
      <t>m</t>
    </r>
    <r>
      <rPr>
        <b/>
        <vertAlign val="superscript"/>
        <sz val="11"/>
        <rFont val="Calibri"/>
        <family val="2"/>
      </rPr>
      <t>2</t>
    </r>
  </si>
  <si>
    <t>Ejercicio 2019</t>
  </si>
  <si>
    <t>ene-feb 2019</t>
  </si>
  <si>
    <t>mar-abr 2019</t>
  </si>
  <si>
    <t>may-jun 2019</t>
  </si>
  <si>
    <t>jul-ago 2019</t>
  </si>
  <si>
    <t>sept-oct 2019</t>
  </si>
  <si>
    <t>nov-dic 2019</t>
  </si>
  <si>
    <t>ene-Feb 2019</t>
  </si>
  <si>
    <t>Ene-Feb 2019</t>
  </si>
  <si>
    <t>Mar-Abr 2019</t>
  </si>
  <si>
    <t>May-Jun 2019</t>
  </si>
  <si>
    <t>Nov - Dic 2019</t>
  </si>
  <si>
    <t>Ene - Feb 2019</t>
  </si>
  <si>
    <t>Mar - Abr 2019</t>
  </si>
  <si>
    <t>May - Jun 2019</t>
  </si>
  <si>
    <t>Jul - Ago 2019</t>
  </si>
  <si>
    <t>Sept - Oct 2019</t>
  </si>
  <si>
    <t>jul-ago  2019</t>
  </si>
  <si>
    <t>Subtotal 2019</t>
  </si>
  <si>
    <t>Ejercicio 2020</t>
  </si>
  <si>
    <t>Ene-feb 2020</t>
  </si>
  <si>
    <t>Mar-abr 2020</t>
  </si>
  <si>
    <t>May-jun 2020</t>
  </si>
  <si>
    <t>Jul-ago 2020</t>
  </si>
  <si>
    <t>Sep-Oct 2020</t>
  </si>
  <si>
    <t>Nov-dic 2020</t>
  </si>
  <si>
    <t>ene-Feb 2020</t>
  </si>
  <si>
    <t>mar-abr 2020</t>
  </si>
  <si>
    <t>may-jun 2020</t>
  </si>
  <si>
    <t>jul-ago 2020</t>
  </si>
  <si>
    <t>sept-oct 2020</t>
  </si>
  <si>
    <t>nov-dic 2020</t>
  </si>
  <si>
    <t>Ene - Feb 2020</t>
  </si>
  <si>
    <t>Mar - Abr 2020</t>
  </si>
  <si>
    <t>May - Jun 2020</t>
  </si>
  <si>
    <t>Jul - Ago 2020</t>
  </si>
  <si>
    <t>Sept - Oct 2020</t>
  </si>
  <si>
    <t>Nov - Dic 2020</t>
  </si>
  <si>
    <t>Subtotal 2020</t>
  </si>
  <si>
    <t>Ene-Feb 2020</t>
  </si>
  <si>
    <t>Mar-Abr 2020</t>
  </si>
  <si>
    <t>May-Jun 2020</t>
  </si>
  <si>
    <t>jul-ago  2020</t>
  </si>
  <si>
    <t>Ejercicio 2021</t>
  </si>
  <si>
    <t>Ene-feb 2021</t>
  </si>
  <si>
    <t>Mar-abr 2021</t>
  </si>
  <si>
    <t>May-jun 2021</t>
  </si>
  <si>
    <t>Jul-ago 2021</t>
  </si>
  <si>
    <t>Sep-Oct 2021</t>
  </si>
  <si>
    <t>Nov-dic 2021</t>
  </si>
  <si>
    <t>ene-Feb 2021</t>
  </si>
  <si>
    <t>mar-abr 2021</t>
  </si>
  <si>
    <t>may-jun 2021</t>
  </si>
  <si>
    <t>jul-ago 2021</t>
  </si>
  <si>
    <t>sept-oct 2021</t>
  </si>
  <si>
    <t>nov-dic 2021</t>
  </si>
  <si>
    <t>Ene - Feb 2021</t>
  </si>
  <si>
    <t>Mar - Abr 2021</t>
  </si>
  <si>
    <t>May - Jun 2021</t>
  </si>
  <si>
    <t>Jul - Ago 2021</t>
  </si>
  <si>
    <t>Sept - Oct 2021</t>
  </si>
  <si>
    <t>Nov - Dic 2021</t>
  </si>
  <si>
    <t>Subtotal 2021</t>
  </si>
  <si>
    <t>Ene-Feb 2021</t>
  </si>
  <si>
    <t>Mar-Abr 2021</t>
  </si>
  <si>
    <t>May-Jun 2021</t>
  </si>
  <si>
    <t>jul-ago  2021</t>
  </si>
  <si>
    <t>Ejercicio 2022</t>
  </si>
  <si>
    <t>Ene-feb 2022</t>
  </si>
  <si>
    <t>Mar-abr 2022</t>
  </si>
  <si>
    <t>May-jun 2022</t>
  </si>
  <si>
    <t>Jul-ago 2022</t>
  </si>
  <si>
    <t>Sep-Oct 2022</t>
  </si>
  <si>
    <t>Nov-dic 2022</t>
  </si>
  <si>
    <t>ene-Feb 2022</t>
  </si>
  <si>
    <t>mar-abr 2022</t>
  </si>
  <si>
    <t>may-jun 2022</t>
  </si>
  <si>
    <t>jul-ago 2022</t>
  </si>
  <si>
    <t>sept-oct 2022</t>
  </si>
  <si>
    <t>nov-dic 2022</t>
  </si>
  <si>
    <t>Ene-Feb 2022</t>
  </si>
  <si>
    <t>Mar-Abr 2022</t>
  </si>
  <si>
    <t>May-Jun 2022</t>
  </si>
  <si>
    <t>jul-ago  2022</t>
  </si>
  <si>
    <t>Ene - Feb 2022</t>
  </si>
  <si>
    <t>Mar - Abr 2022</t>
  </si>
  <si>
    <t>May - Jun 2022</t>
  </si>
  <si>
    <t>Jul - Ago 2022</t>
  </si>
  <si>
    <t>Sept - Oct 2022</t>
  </si>
  <si>
    <t>Nov - Dic 2022</t>
  </si>
  <si>
    <t>Subtotal 2022</t>
  </si>
  <si>
    <t xml:space="preserve">TOTAL </t>
  </si>
  <si>
    <t>Ene-feb 2023</t>
  </si>
  <si>
    <t>Mar-abr 2023</t>
  </si>
  <si>
    <t>May-jun 2023</t>
  </si>
  <si>
    <t>Jul-ago 2023</t>
  </si>
  <si>
    <t>Sep-Oct 2023</t>
  </si>
  <si>
    <t>Nov-dic 2023</t>
  </si>
  <si>
    <t>Ejercicio 2023</t>
  </si>
  <si>
    <t>Subtotal 2023</t>
  </si>
  <si>
    <t>Ene-Feb 2023</t>
  </si>
  <si>
    <t>Mar-Abr 2023</t>
  </si>
  <si>
    <t>May-Jun 2023</t>
  </si>
  <si>
    <t>jul-ago  2023</t>
  </si>
  <si>
    <t>sept-oct 2023</t>
  </si>
  <si>
    <t>nov-dic 2023</t>
  </si>
  <si>
    <t>Nov - Dic 2023</t>
  </si>
  <si>
    <t>Sept - Oct 2023</t>
  </si>
  <si>
    <t>Jul - Ago 2023</t>
  </si>
  <si>
    <t>May - Jun 2023</t>
  </si>
  <si>
    <t>Mar - Abr 2023</t>
  </si>
  <si>
    <t>Ene - Feb 2023</t>
  </si>
  <si>
    <t>ene-Feb 2023</t>
  </si>
  <si>
    <t>mar-abr 2023</t>
  </si>
  <si>
    <t>may-jun 2023</t>
  </si>
  <si>
    <t>jul-ago 2023</t>
  </si>
  <si>
    <t>Ejercicio 2024</t>
  </si>
  <si>
    <t>ene-Feb 2024</t>
  </si>
  <si>
    <t>mar-abr 2024</t>
  </si>
  <si>
    <t>may-jun 2024</t>
  </si>
  <si>
    <t>jul-ago 2024</t>
  </si>
  <si>
    <t>sept-oct 2024</t>
  </si>
  <si>
    <t>nov-dic 2024</t>
  </si>
  <si>
    <t>Ene - Feb 2024</t>
  </si>
  <si>
    <t>Mar - Abr 2024</t>
  </si>
  <si>
    <t>May - Jun 2024</t>
  </si>
  <si>
    <t>Jul - Ago 2024</t>
  </si>
  <si>
    <t>Sept - Oct 2024</t>
  </si>
  <si>
    <t>Nov - Dic 2024</t>
  </si>
  <si>
    <t>Subtotal 2024</t>
  </si>
  <si>
    <t>Ene-Feb 2024</t>
  </si>
  <si>
    <t>Mar-Abr 2024</t>
  </si>
  <si>
    <t>May-Jun 2024</t>
  </si>
  <si>
    <t>jul-ago  2024</t>
  </si>
  <si>
    <t>Ene-feb 2024</t>
  </si>
  <si>
    <t>Mar-abr 2024</t>
  </si>
  <si>
    <t>May-jun 2024</t>
  </si>
  <si>
    <t>Jul-ago 2024</t>
  </si>
  <si>
    <t>Sep-Oct 2024</t>
  </si>
  <si>
    <t>Nov-dic 2024</t>
  </si>
  <si>
    <t>USO GENERAL</t>
  </si>
  <si>
    <r>
      <t xml:space="preserve">Con los datos anteriores:
1. Ingrese en la parte superior de esta hoja los </t>
    </r>
    <r>
      <rPr>
        <b/>
        <sz val="11"/>
        <rFont val="Calibri"/>
        <family val="2"/>
      </rPr>
      <t>Datos del Contribuyente</t>
    </r>
    <r>
      <rPr>
        <sz val="11"/>
        <rFont val="Calibri"/>
        <family val="2"/>
      </rPr>
      <t xml:space="preserve">.
2. Capture también los </t>
    </r>
    <r>
      <rPr>
        <b/>
        <sz val="11"/>
        <rFont val="Calibri"/>
        <family val="2"/>
      </rPr>
      <t xml:space="preserve">Datos del Título de Concesión, y
</t>
    </r>
    <r>
      <rPr>
        <sz val="11"/>
        <rFont val="Calibri"/>
        <family val="2"/>
      </rPr>
      <t xml:space="preserve">
3. Ingrese en los</t>
    </r>
    <r>
      <rPr>
        <b/>
        <sz val="11"/>
        <rFont val="Calibri"/>
        <family val="2"/>
      </rPr>
      <t xml:space="preserve"> recuadros sombreados en color azul, corresponidentes al "No. de metros", </t>
    </r>
    <r>
      <rPr>
        <sz val="11"/>
        <rFont val="Calibri"/>
        <family val="2"/>
      </rPr>
      <t xml:space="preserve">el número de metros cuadrados otorgados en su </t>
    </r>
    <r>
      <rPr>
        <b/>
        <sz val="11"/>
        <rFont val="Calibri"/>
        <family val="2"/>
      </rPr>
      <t xml:space="preserve">Título de Concesión, </t>
    </r>
    <r>
      <rPr>
        <sz val="11"/>
        <rFont val="Calibri"/>
        <family val="2"/>
      </rPr>
      <t xml:space="preserve">que se identifican en el </t>
    </r>
    <r>
      <rPr>
        <b/>
        <sz val="11"/>
        <rFont val="Calibri"/>
        <family val="2"/>
      </rPr>
      <t xml:space="preserve">Anexo 3 </t>
    </r>
    <r>
      <rPr>
        <sz val="11"/>
        <rFont val="Calibri"/>
        <family val="2"/>
      </rPr>
      <t xml:space="preserve">de dicha Concesión. Deberá registrar el dato en cada uno de los Ejercicios que vaya a pagar. Por ejemplo: si efectuará el pago por los ejercicios, 2019, 2020, 2021 , 2022, 2023 Y 2024 ingrese la superficie concesionada en cada uno de los recuadros que correspondan a los ejercicios 2018, 2019, 2020, 2021 , 2022 y 2023(sin comas ni otros signos de escritura).
4. Si desea obtener el monto de su pago desglosado por bimestre de click en la hoja siguiente que dice </t>
    </r>
    <r>
      <rPr>
        <b/>
        <sz val="11"/>
        <rFont val="Calibri"/>
        <family val="2"/>
      </rPr>
      <t>"DESGLOSE POR BIMESTRE" una vez que haya realizado el procedimiento antes indicado en el punto número 3.</t>
    </r>
  </si>
  <si>
    <t>Tabla vigente de 10 Abril al 09 de Mayo de 2024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</si>
</sst>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\-yyyy"/>
    <numFmt numFmtId="173" formatCode="#,##0.0000"/>
    <numFmt numFmtId="174" formatCode="_(* #,##0.0000_);_(* \(#,##0.0000\);_(* &quot;-&quot;????_);_(@_)"/>
    <numFmt numFmtId="175" formatCode="0.0000;[Red]0.0000"/>
    <numFmt numFmtId="176" formatCode="0;[Red]0"/>
    <numFmt numFmtId="177" formatCode="&quot;$&quot;#,##0.00"/>
    <numFmt numFmtId="178" formatCode="&quot;$&quot;#,##0.0000"/>
    <numFmt numFmtId="179" formatCode="#,##0.000"/>
    <numFmt numFmtId="180" formatCode="0.000"/>
    <numFmt numFmtId="181" formatCode="[$-80A]dddd\,\ dd&quot; de &quot;mmmm&quot; de &quot;yyyy"/>
    <numFmt numFmtId="182" formatCode="[$-80A]d&quot; de &quot;mmmm&quot; de &quot;yyyy;@"/>
    <numFmt numFmtId="183" formatCode="dd\-mmm\-yyyy"/>
    <numFmt numFmtId="184" formatCode="#,##0.00_ ;\-#,##0.00\ "/>
    <numFmt numFmtId="185" formatCode="0.0000"/>
    <numFmt numFmtId="186" formatCode="mmmm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[$-80A]hh:mm:ss\ AM/PM"/>
    <numFmt numFmtId="192" formatCode="d/mm/yy;@"/>
    <numFmt numFmtId="193" formatCode="_-* #,##0.0000_-;\-* #,##0.0000_-;_-* &quot;-&quot;????_-;_-@_-"/>
  </numFmts>
  <fonts count="6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u val="single"/>
      <sz val="12"/>
      <name val="Calibri"/>
      <family val="2"/>
    </font>
    <font>
      <b/>
      <vertAlign val="superscript"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color indexed="9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1"/>
      <name val="Calibri"/>
      <family val="2"/>
    </font>
    <font>
      <b/>
      <i/>
      <sz val="12"/>
      <name val="Calibri"/>
      <family val="2"/>
    </font>
    <font>
      <i/>
      <sz val="12"/>
      <name val="Calibri"/>
      <family val="2"/>
    </font>
    <font>
      <sz val="10"/>
      <color indexed="8"/>
      <name val="Calibri"/>
      <family val="2"/>
    </font>
    <font>
      <sz val="14"/>
      <name val="Calibri"/>
      <family val="2"/>
    </font>
    <font>
      <sz val="13"/>
      <name val="Calibri"/>
      <family val="2"/>
    </font>
    <font>
      <b/>
      <sz val="20"/>
      <color indexed="56"/>
      <name val="Calibri"/>
      <family val="2"/>
    </font>
    <font>
      <b/>
      <sz val="18"/>
      <color indexed="56"/>
      <name val="Calibri"/>
      <family val="2"/>
    </font>
    <font>
      <b/>
      <sz val="11"/>
      <color indexed="10"/>
      <name val="Montserrat SemiBold"/>
      <family val="0"/>
    </font>
    <font>
      <b/>
      <sz val="6"/>
      <color indexed="23"/>
      <name val="Montserrat Medium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20"/>
      <color rgb="FF002060"/>
      <name val="Calibri"/>
      <family val="2"/>
    </font>
    <font>
      <b/>
      <sz val="11"/>
      <color rgb="FF002060"/>
      <name val="Calibri"/>
      <family val="2"/>
    </font>
    <font>
      <b/>
      <sz val="18"/>
      <color rgb="FF00206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ck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1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50" fillId="0" borderId="8" applyNumberFormat="0" applyFill="0" applyAlignment="0" applyProtection="0"/>
    <xf numFmtId="0" fontId="59" fillId="0" borderId="9" applyNumberFormat="0" applyFill="0" applyAlignment="0" applyProtection="0"/>
  </cellStyleXfs>
  <cellXfs count="185">
    <xf numFmtId="0" fontId="0" fillId="0" borderId="0" xfId="0" applyAlignment="1">
      <alignment/>
    </xf>
    <xf numFmtId="0" fontId="26" fillId="0" borderId="0" xfId="0" applyFont="1" applyAlignment="1">
      <alignment/>
    </xf>
    <xf numFmtId="4" fontId="26" fillId="0" borderId="10" xfId="0" applyNumberFormat="1" applyFont="1" applyBorder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Border="1" applyAlignment="1">
      <alignment vertical="center"/>
    </xf>
    <xf numFmtId="10" fontId="26" fillId="0" borderId="0" xfId="0" applyNumberFormat="1" applyFont="1" applyBorder="1" applyAlignment="1">
      <alignment horizontal="center" vertical="center"/>
    </xf>
    <xf numFmtId="4" fontId="26" fillId="0" borderId="11" xfId="0" applyNumberFormat="1" applyFont="1" applyBorder="1" applyAlignment="1">
      <alignment vertical="center"/>
    </xf>
    <xf numFmtId="4" fontId="26" fillId="0" borderId="10" xfId="0" applyNumberFormat="1" applyFont="1" applyBorder="1" applyAlignment="1">
      <alignment vertical="center"/>
    </xf>
    <xf numFmtId="4" fontId="26" fillId="0" borderId="12" xfId="0" applyNumberFormat="1" applyFont="1" applyBorder="1" applyAlignment="1">
      <alignment vertical="center"/>
    </xf>
    <xf numFmtId="4" fontId="28" fillId="33" borderId="13" xfId="0" applyNumberFormat="1" applyFont="1" applyFill="1" applyBorder="1" applyAlignment="1">
      <alignment horizontal="center" vertical="center"/>
    </xf>
    <xf numFmtId="4" fontId="28" fillId="33" borderId="14" xfId="0" applyNumberFormat="1" applyFont="1" applyFill="1" applyBorder="1" applyAlignment="1">
      <alignment horizontal="center" vertical="center" wrapText="1"/>
    </xf>
    <xf numFmtId="4" fontId="28" fillId="33" borderId="15" xfId="0" applyNumberFormat="1" applyFont="1" applyFill="1" applyBorder="1" applyAlignment="1">
      <alignment horizontal="center" vertical="center" wrapText="1"/>
    </xf>
    <xf numFmtId="0" fontId="26" fillId="0" borderId="0" xfId="0" applyNumberFormat="1" applyFont="1" applyBorder="1" applyAlignment="1">
      <alignment horizontal="center"/>
    </xf>
    <xf numFmtId="0" fontId="6" fillId="0" borderId="0" xfId="0" applyFont="1" applyAlignment="1">
      <alignment vertical="center"/>
    </xf>
    <xf numFmtId="4" fontId="6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/>
    </xf>
    <xf numFmtId="173" fontId="6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/>
    </xf>
    <xf numFmtId="4" fontId="5" fillId="34" borderId="13" xfId="0" applyNumberFormat="1" applyFont="1" applyFill="1" applyBorder="1" applyAlignment="1">
      <alignment horizontal="center" vertical="center"/>
    </xf>
    <xf numFmtId="4" fontId="5" fillId="34" borderId="14" xfId="0" applyNumberFormat="1" applyFont="1" applyFill="1" applyBorder="1" applyAlignment="1">
      <alignment horizontal="center" vertical="center"/>
    </xf>
    <xf numFmtId="4" fontId="5" fillId="34" borderId="14" xfId="0" applyNumberFormat="1" applyFont="1" applyFill="1" applyBorder="1" applyAlignment="1">
      <alignment horizontal="center" vertical="center" wrapText="1"/>
    </xf>
    <xf numFmtId="4" fontId="5" fillId="34" borderId="15" xfId="0" applyNumberFormat="1" applyFont="1" applyFill="1" applyBorder="1" applyAlignment="1">
      <alignment horizontal="center" vertical="center" wrapText="1"/>
    </xf>
    <xf numFmtId="4" fontId="5" fillId="14" borderId="16" xfId="0" applyNumberFormat="1" applyFont="1" applyFill="1" applyBorder="1" applyAlignment="1">
      <alignment horizontal="center" vertical="center" wrapText="1"/>
    </xf>
    <xf numFmtId="4" fontId="5" fillId="14" borderId="17" xfId="0" applyNumberFormat="1" applyFont="1" applyFill="1" applyBorder="1" applyAlignment="1">
      <alignment horizontal="center" vertical="center" wrapText="1"/>
    </xf>
    <xf numFmtId="17" fontId="5" fillId="14" borderId="18" xfId="0" applyNumberFormat="1" applyFont="1" applyFill="1" applyBorder="1" applyAlignment="1">
      <alignment horizontal="center" vertical="center"/>
    </xf>
    <xf numFmtId="179" fontId="5" fillId="14" borderId="18" xfId="0" applyNumberFormat="1" applyFont="1" applyFill="1" applyBorder="1" applyAlignment="1">
      <alignment horizontal="center" vertical="center"/>
    </xf>
    <xf numFmtId="4" fontId="5" fillId="14" borderId="19" xfId="0" applyNumberFormat="1" applyFont="1" applyFill="1" applyBorder="1" applyAlignment="1">
      <alignment horizontal="center" vertical="center"/>
    </xf>
    <xf numFmtId="4" fontId="5" fillId="14" borderId="20" xfId="0" applyNumberFormat="1" applyFont="1" applyFill="1" applyBorder="1" applyAlignment="1">
      <alignment horizontal="center" vertical="center"/>
    </xf>
    <xf numFmtId="4" fontId="5" fillId="14" borderId="20" xfId="0" applyNumberFormat="1" applyFont="1" applyFill="1" applyBorder="1" applyAlignment="1">
      <alignment horizontal="center" vertical="center" wrapText="1"/>
    </xf>
    <xf numFmtId="4" fontId="5" fillId="14" borderId="21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Border="1" applyAlignment="1">
      <alignment vertical="center"/>
    </xf>
    <xf numFmtId="43" fontId="6" fillId="0" borderId="10" xfId="0" applyNumberFormat="1" applyFont="1" applyBorder="1" applyAlignment="1">
      <alignment vertical="center"/>
    </xf>
    <xf numFmtId="43" fontId="6" fillId="0" borderId="22" xfId="0" applyNumberFormat="1" applyFont="1" applyBorder="1" applyAlignment="1">
      <alignment vertical="center"/>
    </xf>
    <xf numFmtId="43" fontId="6" fillId="0" borderId="23" xfId="0" applyNumberFormat="1" applyFont="1" applyBorder="1" applyAlignment="1">
      <alignment vertical="center"/>
    </xf>
    <xf numFmtId="0" fontId="28" fillId="0" borderId="0" xfId="0" applyFont="1" applyBorder="1" applyAlignment="1">
      <alignment horizontal="right" vertical="center"/>
    </xf>
    <xf numFmtId="0" fontId="4" fillId="0" borderId="24" xfId="0" applyFont="1" applyBorder="1" applyAlignment="1">
      <alignment horizontal="left" vertical="center"/>
    </xf>
    <xf numFmtId="0" fontId="29" fillId="0" borderId="25" xfId="0" applyFont="1" applyBorder="1" applyAlignment="1">
      <alignment vertical="center"/>
    </xf>
    <xf numFmtId="0" fontId="4" fillId="0" borderId="25" xfId="0" applyFont="1" applyBorder="1" applyAlignment="1">
      <alignment horizontal="right" vertical="center"/>
    </xf>
    <xf numFmtId="183" fontId="29" fillId="0" borderId="26" xfId="0" applyNumberFormat="1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4" fillId="0" borderId="27" xfId="0" applyFont="1" applyBorder="1" applyAlignment="1">
      <alignment horizontal="left" vertical="center"/>
    </xf>
    <xf numFmtId="0" fontId="29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172" fontId="29" fillId="0" borderId="28" xfId="0" applyNumberFormat="1" applyFont="1" applyBorder="1" applyAlignment="1">
      <alignment horizontal="center" vertical="center"/>
    </xf>
    <xf numFmtId="2" fontId="29" fillId="0" borderId="0" xfId="0" applyNumberFormat="1" applyFont="1" applyBorder="1" applyAlignment="1">
      <alignment horizontal="center" vertical="center"/>
    </xf>
    <xf numFmtId="0" fontId="29" fillId="0" borderId="28" xfId="0" applyFont="1" applyBorder="1" applyAlignment="1">
      <alignment vertical="center"/>
    </xf>
    <xf numFmtId="0" fontId="29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left" vertical="center"/>
    </xf>
    <xf numFmtId="0" fontId="4" fillId="0" borderId="30" xfId="0" applyFont="1" applyBorder="1" applyAlignment="1">
      <alignment vertical="center"/>
    </xf>
    <xf numFmtId="0" fontId="29" fillId="0" borderId="30" xfId="0" applyFont="1" applyBorder="1" applyAlignment="1">
      <alignment vertical="center"/>
    </xf>
    <xf numFmtId="0" fontId="29" fillId="0" borderId="31" xfId="0" applyFont="1" applyBorder="1" applyAlignment="1">
      <alignment vertical="center"/>
    </xf>
    <xf numFmtId="0" fontId="29" fillId="0" borderId="0" xfId="0" applyFont="1" applyAlignment="1">
      <alignment/>
    </xf>
    <xf numFmtId="4" fontId="29" fillId="0" borderId="32" xfId="0" applyNumberFormat="1" applyFont="1" applyBorder="1" applyAlignment="1">
      <alignment horizontal="center" vertical="center"/>
    </xf>
    <xf numFmtId="43" fontId="29" fillId="0" borderId="32" xfId="0" applyNumberFormat="1" applyFont="1" applyBorder="1" applyAlignment="1">
      <alignment horizontal="center"/>
    </xf>
    <xf numFmtId="43" fontId="29" fillId="0" borderId="32" xfId="0" applyNumberFormat="1" applyFont="1" applyBorder="1" applyAlignment="1">
      <alignment/>
    </xf>
    <xf numFmtId="4" fontId="29" fillId="0" borderId="10" xfId="0" applyNumberFormat="1" applyFont="1" applyBorder="1" applyAlignment="1">
      <alignment horizontal="center" vertical="center"/>
    </xf>
    <xf numFmtId="43" fontId="29" fillId="0" borderId="22" xfId="0" applyNumberFormat="1" applyFont="1" applyBorder="1" applyAlignment="1">
      <alignment/>
    </xf>
    <xf numFmtId="0" fontId="29" fillId="0" borderId="0" xfId="0" applyFont="1" applyAlignment="1" quotePrefix="1">
      <alignment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center" vertical="center"/>
    </xf>
    <xf numFmtId="0" fontId="26" fillId="0" borderId="33" xfId="0" applyFont="1" applyBorder="1" applyAlignment="1">
      <alignment vertical="center"/>
    </xf>
    <xf numFmtId="0" fontId="30" fillId="0" borderId="0" xfId="0" applyFont="1" applyBorder="1" applyAlignment="1">
      <alignment horizontal="right" vertical="center"/>
    </xf>
    <xf numFmtId="14" fontId="26" fillId="0" borderId="34" xfId="0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 vertical="center" wrapText="1"/>
    </xf>
    <xf numFmtId="15" fontId="26" fillId="0" borderId="0" xfId="0" applyNumberFormat="1" applyFont="1" applyFill="1" applyBorder="1" applyAlignment="1">
      <alignment horizontal="left" vertical="center"/>
    </xf>
    <xf numFmtId="14" fontId="26" fillId="0" borderId="0" xfId="0" applyNumberFormat="1" applyFont="1" applyFill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4" fontId="28" fillId="0" borderId="0" xfId="0" applyNumberFormat="1" applyFont="1" applyBorder="1" applyAlignment="1">
      <alignment horizontal="right" vertical="center"/>
    </xf>
    <xf numFmtId="4" fontId="28" fillId="0" borderId="0" xfId="0" applyNumberFormat="1" applyFont="1" applyBorder="1" applyAlignment="1">
      <alignment horizontal="left" vertical="center"/>
    </xf>
    <xf numFmtId="44" fontId="28" fillId="0" borderId="0" xfId="0" applyNumberFormat="1" applyFont="1" applyFill="1" applyBorder="1" applyAlignment="1">
      <alignment horizontal="center" vertical="center"/>
    </xf>
    <xf numFmtId="177" fontId="28" fillId="0" borderId="0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vertical="top"/>
    </xf>
    <xf numFmtId="0" fontId="28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1" fillId="0" borderId="0" xfId="0" applyFont="1" applyBorder="1" applyAlignment="1">
      <alignment horizontal="right" vertical="center"/>
    </xf>
    <xf numFmtId="4" fontId="4" fillId="14" borderId="35" xfId="0" applyNumberFormat="1" applyFont="1" applyFill="1" applyBorder="1" applyAlignment="1">
      <alignment horizontal="center" vertical="center"/>
    </xf>
    <xf numFmtId="4" fontId="4" fillId="14" borderId="18" xfId="0" applyNumberFormat="1" applyFont="1" applyFill="1" applyBorder="1" applyAlignment="1">
      <alignment horizontal="center" vertical="center" wrapText="1"/>
    </xf>
    <xf numFmtId="4" fontId="4" fillId="14" borderId="36" xfId="0" applyNumberFormat="1" applyFont="1" applyFill="1" applyBorder="1" applyAlignment="1">
      <alignment horizontal="center" vertical="center" wrapText="1"/>
    </xf>
    <xf numFmtId="44" fontId="29" fillId="0" borderId="37" xfId="0" applyNumberFormat="1" applyFont="1" applyBorder="1" applyAlignment="1">
      <alignment horizontal="center" vertical="center"/>
    </xf>
    <xf numFmtId="44" fontId="29" fillId="0" borderId="38" xfId="0" applyNumberFormat="1" applyFont="1" applyBorder="1" applyAlignment="1">
      <alignment horizontal="center" vertical="center"/>
    </xf>
    <xf numFmtId="4" fontId="32" fillId="0" borderId="0" xfId="0" applyNumberFormat="1" applyFont="1" applyBorder="1" applyAlignment="1">
      <alignment horizontal="left" vertical="center"/>
    </xf>
    <xf numFmtId="4" fontId="5" fillId="0" borderId="0" xfId="0" applyNumberFormat="1" applyFont="1" applyBorder="1" applyAlignment="1">
      <alignment horizontal="left" vertical="center"/>
    </xf>
    <xf numFmtId="170" fontId="5" fillId="0" borderId="0" xfId="5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right" vertical="center"/>
    </xf>
    <xf numFmtId="4" fontId="5" fillId="0" borderId="0" xfId="0" applyNumberFormat="1" applyFont="1" applyBorder="1" applyAlignment="1">
      <alignment horizontal="right" vertical="top"/>
    </xf>
    <xf numFmtId="0" fontId="6" fillId="0" borderId="33" xfId="0" applyFont="1" applyBorder="1" applyAlignment="1">
      <alignment vertical="center"/>
    </xf>
    <xf numFmtId="15" fontId="6" fillId="0" borderId="34" xfId="0" applyNumberFormat="1" applyFont="1" applyFill="1" applyBorder="1" applyAlignment="1">
      <alignment horizontal="left" vertical="center"/>
    </xf>
    <xf numFmtId="2" fontId="6" fillId="0" borderId="33" xfId="0" applyNumberFormat="1" applyFont="1" applyBorder="1" applyAlignment="1">
      <alignment horizontal="center" vertical="center"/>
    </xf>
    <xf numFmtId="0" fontId="5" fillId="0" borderId="33" xfId="0" applyFont="1" applyBorder="1" applyAlignment="1">
      <alignment vertical="center"/>
    </xf>
    <xf numFmtId="4" fontId="4" fillId="14" borderId="13" xfId="0" applyNumberFormat="1" applyFont="1" applyFill="1" applyBorder="1" applyAlignment="1">
      <alignment horizontal="center" vertical="center"/>
    </xf>
    <xf numFmtId="4" fontId="4" fillId="14" borderId="14" xfId="0" applyNumberFormat="1" applyFont="1" applyFill="1" applyBorder="1" applyAlignment="1">
      <alignment horizontal="center" vertical="center"/>
    </xf>
    <xf numFmtId="4" fontId="4" fillId="14" borderId="14" xfId="0" applyNumberFormat="1" applyFont="1" applyFill="1" applyBorder="1" applyAlignment="1">
      <alignment horizontal="center" vertical="center" wrapText="1"/>
    </xf>
    <xf numFmtId="4" fontId="4" fillId="14" borderId="15" xfId="0" applyNumberFormat="1" applyFont="1" applyFill="1" applyBorder="1" applyAlignment="1">
      <alignment horizontal="center" vertical="center" wrapText="1"/>
    </xf>
    <xf numFmtId="43" fontId="33" fillId="14" borderId="23" xfId="0" applyNumberFormat="1" applyFont="1" applyFill="1" applyBorder="1" applyAlignment="1">
      <alignment/>
    </xf>
    <xf numFmtId="0" fontId="26" fillId="35" borderId="0" xfId="0" applyFont="1" applyFill="1" applyAlignment="1">
      <alignment vertical="center"/>
    </xf>
    <xf numFmtId="4" fontId="26" fillId="0" borderId="39" xfId="0" applyNumberFormat="1" applyFont="1" applyBorder="1" applyAlignment="1">
      <alignment vertical="center"/>
    </xf>
    <xf numFmtId="171" fontId="26" fillId="0" borderId="40" xfId="0" applyNumberFormat="1" applyFont="1" applyBorder="1" applyAlignment="1">
      <alignment vertical="center"/>
    </xf>
    <xf numFmtId="4" fontId="33" fillId="14" borderId="41" xfId="0" applyNumberFormat="1" applyFont="1" applyFill="1" applyBorder="1" applyAlignment="1">
      <alignment horizontal="center"/>
    </xf>
    <xf numFmtId="4" fontId="29" fillId="14" borderId="16" xfId="0" applyNumberFormat="1" applyFont="1" applyFill="1" applyBorder="1" applyAlignment="1">
      <alignment horizontal="center" vertical="center"/>
    </xf>
    <xf numFmtId="43" fontId="33" fillId="14" borderId="42" xfId="0" applyNumberFormat="1" applyFont="1" applyFill="1" applyBorder="1" applyAlignment="1">
      <alignment/>
    </xf>
    <xf numFmtId="172" fontId="6" fillId="0" borderId="10" xfId="0" applyNumberFormat="1" applyFont="1" applyFill="1" applyBorder="1" applyAlignment="1">
      <alignment horizontal="center"/>
    </xf>
    <xf numFmtId="180" fontId="6" fillId="0" borderId="23" xfId="0" applyNumberFormat="1" applyFont="1" applyFill="1" applyBorder="1" applyAlignment="1">
      <alignment horizontal="center"/>
    </xf>
    <xf numFmtId="180" fontId="6" fillId="0" borderId="0" xfId="0" applyNumberFormat="1" applyFont="1" applyFill="1" applyBorder="1" applyAlignment="1">
      <alignment horizontal="center"/>
    </xf>
    <xf numFmtId="4" fontId="6" fillId="0" borderId="10" xfId="0" applyNumberFormat="1" applyFont="1" applyBorder="1" applyAlignment="1">
      <alignment horizontal="center" vertical="center"/>
    </xf>
    <xf numFmtId="4" fontId="26" fillId="35" borderId="0" xfId="0" applyNumberFormat="1" applyFont="1" applyFill="1" applyBorder="1" applyAlignment="1">
      <alignment horizontal="center" vertical="center"/>
    </xf>
    <xf numFmtId="173" fontId="6" fillId="0" borderId="10" xfId="0" applyNumberFormat="1" applyFont="1" applyBorder="1" applyAlignment="1">
      <alignment horizontal="center" vertical="center"/>
    </xf>
    <xf numFmtId="173" fontId="6" fillId="0" borderId="23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172" fontId="26" fillId="35" borderId="10" xfId="0" applyNumberFormat="1" applyFont="1" applyFill="1" applyBorder="1" applyAlignment="1">
      <alignment horizontal="center" vertical="center"/>
    </xf>
    <xf numFmtId="175" fontId="4" fillId="0" borderId="37" xfId="0" applyNumberFormat="1" applyFont="1" applyFill="1" applyBorder="1" applyAlignment="1">
      <alignment horizontal="center"/>
    </xf>
    <xf numFmtId="2" fontId="29" fillId="14" borderId="38" xfId="0" applyNumberFormat="1" applyFont="1" applyFill="1" applyBorder="1" applyAlignment="1" applyProtection="1">
      <alignment horizontal="center" vertical="center"/>
      <protection/>
    </xf>
    <xf numFmtId="4" fontId="29" fillId="0" borderId="10" xfId="0" applyNumberFormat="1" applyFont="1" applyFill="1" applyBorder="1" applyAlignment="1">
      <alignment horizontal="center" vertical="center"/>
    </xf>
    <xf numFmtId="173" fontId="6" fillId="0" borderId="10" xfId="0" applyNumberFormat="1" applyFont="1" applyBorder="1" applyAlignment="1">
      <alignment horizontal="center" vertical="center"/>
    </xf>
    <xf numFmtId="173" fontId="6" fillId="0" borderId="23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171" fontId="26" fillId="0" borderId="10" xfId="0" applyNumberFormat="1" applyFont="1" applyBorder="1" applyAlignment="1">
      <alignment vertical="center"/>
    </xf>
    <xf numFmtId="4" fontId="26" fillId="0" borderId="0" xfId="0" applyNumberFormat="1" applyFont="1" applyBorder="1" applyAlignment="1">
      <alignment vertical="center"/>
    </xf>
    <xf numFmtId="172" fontId="26" fillId="35" borderId="0" xfId="0" applyNumberFormat="1" applyFont="1" applyFill="1" applyBorder="1" applyAlignment="1">
      <alignment horizontal="center" vertical="center"/>
    </xf>
    <xf numFmtId="4" fontId="28" fillId="0" borderId="10" xfId="0" applyNumberFormat="1" applyFont="1" applyBorder="1" applyAlignment="1">
      <alignment vertical="center"/>
    </xf>
    <xf numFmtId="43" fontId="34" fillId="35" borderId="42" xfId="0" applyNumberFormat="1" applyFont="1" applyFill="1" applyBorder="1" applyAlignment="1">
      <alignment/>
    </xf>
    <xf numFmtId="43" fontId="33" fillId="35" borderId="42" xfId="0" applyNumberFormat="1" applyFont="1" applyFill="1" applyBorder="1" applyAlignment="1">
      <alignment/>
    </xf>
    <xf numFmtId="10" fontId="26" fillId="35" borderId="0" xfId="0" applyNumberFormat="1" applyFont="1" applyFill="1" applyBorder="1" applyAlignment="1">
      <alignment horizontal="center" vertical="center"/>
    </xf>
    <xf numFmtId="173" fontId="6" fillId="0" borderId="10" xfId="0" applyNumberFormat="1" applyFont="1" applyBorder="1" applyAlignment="1">
      <alignment horizontal="center" vertical="center"/>
    </xf>
    <xf numFmtId="173" fontId="6" fillId="0" borderId="23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26" fillId="0" borderId="22" xfId="0" applyNumberFormat="1" applyFont="1" applyFill="1" applyBorder="1" applyAlignment="1">
      <alignment horizontal="center" vertical="center"/>
    </xf>
    <xf numFmtId="4" fontId="26" fillId="35" borderId="22" xfId="0" applyNumberFormat="1" applyFont="1" applyFill="1" applyBorder="1" applyAlignment="1">
      <alignment horizontal="center" vertical="center"/>
    </xf>
    <xf numFmtId="0" fontId="26" fillId="0" borderId="11" xfId="0" applyFont="1" applyBorder="1" applyAlignment="1">
      <alignment vertical="center"/>
    </xf>
    <xf numFmtId="172" fontId="26" fillId="35" borderId="23" xfId="0" applyNumberFormat="1" applyFont="1" applyFill="1" applyBorder="1" applyAlignment="1">
      <alignment horizontal="center" vertical="center"/>
    </xf>
    <xf numFmtId="4" fontId="33" fillId="35" borderId="41" xfId="0" applyNumberFormat="1" applyFont="1" applyFill="1" applyBorder="1" applyAlignment="1">
      <alignment horizontal="center"/>
    </xf>
    <xf numFmtId="173" fontId="6" fillId="0" borderId="10" xfId="0" applyNumberFormat="1" applyFont="1" applyBorder="1" applyAlignment="1">
      <alignment horizontal="center" vertical="center"/>
    </xf>
    <xf numFmtId="173" fontId="6" fillId="0" borderId="23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28" fillId="33" borderId="43" xfId="0" applyNumberFormat="1" applyFont="1" applyFill="1" applyBorder="1" applyAlignment="1">
      <alignment horizontal="center" vertical="center" wrapText="1"/>
    </xf>
    <xf numFmtId="4" fontId="26" fillId="0" borderId="44" xfId="0" applyNumberFormat="1" applyFont="1" applyFill="1" applyBorder="1" applyAlignment="1">
      <alignment horizontal="center" vertical="center"/>
    </xf>
    <xf numFmtId="4" fontId="26" fillId="0" borderId="45" xfId="0" applyNumberFormat="1" applyFont="1" applyFill="1" applyBorder="1" applyAlignment="1">
      <alignment horizontal="center" vertical="center"/>
    </xf>
    <xf numFmtId="172" fontId="26" fillId="35" borderId="46" xfId="0" applyNumberFormat="1" applyFont="1" applyFill="1" applyBorder="1" applyAlignment="1">
      <alignment horizontal="center" vertical="center"/>
    </xf>
    <xf numFmtId="4" fontId="26" fillId="35" borderId="40" xfId="0" applyNumberFormat="1" applyFont="1" applyFill="1" applyBorder="1" applyAlignment="1">
      <alignment horizontal="center" vertical="center"/>
    </xf>
    <xf numFmtId="0" fontId="28" fillId="0" borderId="10" xfId="0" applyFont="1" applyBorder="1" applyAlignment="1">
      <alignment vertical="center"/>
    </xf>
    <xf numFmtId="4" fontId="28" fillId="33" borderId="14" xfId="0" applyNumberFormat="1" applyFont="1" applyFill="1" applyBorder="1" applyAlignment="1">
      <alignment horizontal="center" vertical="center"/>
    </xf>
    <xf numFmtId="177" fontId="29" fillId="0" borderId="47" xfId="0" applyNumberFormat="1" applyFont="1" applyBorder="1" applyAlignment="1">
      <alignment horizontal="right" vertical="center"/>
    </xf>
    <xf numFmtId="173" fontId="6" fillId="0" borderId="16" xfId="0" applyNumberFormat="1" applyFont="1" applyBorder="1" applyAlignment="1">
      <alignment horizontal="center" vertical="center"/>
    </xf>
    <xf numFmtId="173" fontId="6" fillId="0" borderId="48" xfId="0" applyNumberFormat="1" applyFont="1" applyBorder="1" applyAlignment="1">
      <alignment horizontal="center" vertical="center"/>
    </xf>
    <xf numFmtId="43" fontId="29" fillId="35" borderId="32" xfId="0" applyNumberFormat="1" applyFont="1" applyFill="1" applyBorder="1" applyAlignment="1">
      <alignment/>
    </xf>
    <xf numFmtId="43" fontId="29" fillId="35" borderId="32" xfId="0" applyNumberFormat="1" applyFont="1" applyFill="1" applyBorder="1" applyAlignment="1">
      <alignment horizontal="center"/>
    </xf>
    <xf numFmtId="4" fontId="29" fillId="0" borderId="46" xfId="0" applyNumberFormat="1" applyFont="1" applyFill="1" applyBorder="1" applyAlignment="1">
      <alignment horizontal="center" vertical="center"/>
    </xf>
    <xf numFmtId="175" fontId="4" fillId="0" borderId="38" xfId="0" applyNumberFormat="1" applyFont="1" applyFill="1" applyBorder="1" applyAlignment="1">
      <alignment horizontal="center"/>
    </xf>
    <xf numFmtId="177" fontId="29" fillId="0" borderId="49" xfId="0" applyNumberFormat="1" applyFont="1" applyBorder="1" applyAlignment="1">
      <alignment horizontal="right" vertical="center"/>
    </xf>
    <xf numFmtId="2" fontId="4" fillId="14" borderId="18" xfId="0" applyNumberFormat="1" applyFont="1" applyFill="1" applyBorder="1" applyAlignment="1" applyProtection="1">
      <alignment horizontal="center" vertical="center"/>
      <protection/>
    </xf>
    <xf numFmtId="177" fontId="4" fillId="14" borderId="18" xfId="0" applyNumberFormat="1" applyFont="1" applyFill="1" applyBorder="1" applyAlignment="1" applyProtection="1">
      <alignment horizontal="right" vertical="center"/>
      <protection/>
    </xf>
    <xf numFmtId="4" fontId="60" fillId="35" borderId="22" xfId="0" applyNumberFormat="1" applyFont="1" applyFill="1" applyBorder="1" applyAlignment="1">
      <alignment horizontal="center" vertical="center"/>
    </xf>
    <xf numFmtId="4" fontId="60" fillId="35" borderId="50" xfId="0" applyNumberFormat="1" applyFont="1" applyFill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26" fillId="36" borderId="22" xfId="0" applyNumberFormat="1" applyFont="1" applyFill="1" applyBorder="1" applyAlignment="1">
      <alignment horizontal="center" vertical="center"/>
    </xf>
    <xf numFmtId="4" fontId="60" fillId="36" borderId="22" xfId="0" applyNumberFormat="1" applyFont="1" applyFill="1" applyBorder="1" applyAlignment="1">
      <alignment horizontal="center" vertical="center"/>
    </xf>
    <xf numFmtId="4" fontId="60" fillId="36" borderId="50" xfId="0" applyNumberFormat="1" applyFont="1" applyFill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61" fillId="0" borderId="0" xfId="0" applyFont="1" applyFill="1" applyAlignment="1">
      <alignment horizontal="center" vertical="center"/>
    </xf>
    <xf numFmtId="4" fontId="62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justify" vertical="top" wrapText="1"/>
    </xf>
    <xf numFmtId="0" fontId="63" fillId="14" borderId="51" xfId="0" applyFont="1" applyFill="1" applyBorder="1" applyAlignment="1">
      <alignment horizontal="center" vertical="top"/>
    </xf>
    <xf numFmtId="0" fontId="63" fillId="14" borderId="52" xfId="0" applyFont="1" applyFill="1" applyBorder="1" applyAlignment="1">
      <alignment horizontal="center" vertical="top"/>
    </xf>
    <xf numFmtId="0" fontId="63" fillId="14" borderId="53" xfId="0" applyFont="1" applyFill="1" applyBorder="1" applyAlignment="1">
      <alignment horizontal="center" vertical="top"/>
    </xf>
    <xf numFmtId="15" fontId="6" fillId="0" borderId="33" xfId="0" applyNumberFormat="1" applyFont="1" applyFill="1" applyBorder="1" applyAlignment="1" applyProtection="1">
      <alignment horizontal="left" vertical="center" wrapText="1"/>
      <protection/>
    </xf>
    <xf numFmtId="0" fontId="33" fillId="0" borderId="54" xfId="0" applyFont="1" applyFill="1" applyBorder="1" applyAlignment="1">
      <alignment horizontal="center" vertical="center"/>
    </xf>
    <xf numFmtId="0" fontId="33" fillId="0" borderId="55" xfId="0" applyFont="1" applyFill="1" applyBorder="1" applyAlignment="1">
      <alignment horizontal="center" vertical="center"/>
    </xf>
    <xf numFmtId="0" fontId="33" fillId="0" borderId="56" xfId="0" applyFont="1" applyFill="1" applyBorder="1" applyAlignment="1">
      <alignment horizontal="center" vertical="center"/>
    </xf>
    <xf numFmtId="4" fontId="6" fillId="0" borderId="57" xfId="0" applyNumberFormat="1" applyFont="1" applyBorder="1" applyAlignment="1">
      <alignment horizontal="center" vertical="center"/>
    </xf>
    <xf numFmtId="17" fontId="5" fillId="14" borderId="54" xfId="0" applyNumberFormat="1" applyFont="1" applyFill="1" applyBorder="1" applyAlignment="1">
      <alignment horizontal="center" vertical="center"/>
    </xf>
    <xf numFmtId="17" fontId="5" fillId="14" borderId="56" xfId="0" applyNumberFormat="1" applyFont="1" applyFill="1" applyBorder="1" applyAlignment="1">
      <alignment horizontal="center" vertical="center"/>
    </xf>
    <xf numFmtId="4" fontId="5" fillId="14" borderId="54" xfId="0" applyNumberFormat="1" applyFont="1" applyFill="1" applyBorder="1" applyAlignment="1">
      <alignment horizontal="center" vertical="center"/>
    </xf>
    <xf numFmtId="4" fontId="5" fillId="14" borderId="55" xfId="0" applyNumberFormat="1" applyFont="1" applyFill="1" applyBorder="1" applyAlignment="1">
      <alignment horizontal="center" vertical="center"/>
    </xf>
    <xf numFmtId="4" fontId="5" fillId="14" borderId="56" xfId="0" applyNumberFormat="1" applyFont="1" applyFill="1" applyBorder="1" applyAlignment="1">
      <alignment horizontal="center" vertical="center"/>
    </xf>
    <xf numFmtId="4" fontId="5" fillId="14" borderId="58" xfId="0" applyNumberFormat="1" applyFont="1" applyFill="1" applyBorder="1" applyAlignment="1">
      <alignment horizontal="center" vertical="center"/>
    </xf>
    <xf numFmtId="4" fontId="5" fillId="14" borderId="59" xfId="0" applyNumberFormat="1" applyFont="1" applyFill="1" applyBorder="1" applyAlignment="1">
      <alignment horizontal="center" vertical="center"/>
    </xf>
    <xf numFmtId="0" fontId="5" fillId="14" borderId="60" xfId="0" applyFont="1" applyFill="1" applyBorder="1" applyAlignment="1">
      <alignment horizontal="center" vertical="center"/>
    </xf>
    <xf numFmtId="0" fontId="5" fillId="14" borderId="61" xfId="0" applyFont="1" applyFill="1" applyBorder="1" applyAlignment="1">
      <alignment horizontal="center" vertical="center"/>
    </xf>
    <xf numFmtId="0" fontId="4" fillId="14" borderId="0" xfId="0" applyFont="1" applyFill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0</xdr:row>
      <xdr:rowOff>133350</xdr:rowOff>
    </xdr:from>
    <xdr:to>
      <xdr:col>6</xdr:col>
      <xdr:colOff>657225</xdr:colOff>
      <xdr:row>5</xdr:row>
      <xdr:rowOff>28575</xdr:rowOff>
    </xdr:to>
    <xdr:grpSp>
      <xdr:nvGrpSpPr>
        <xdr:cNvPr id="1" name="Grupo 22"/>
        <xdr:cNvGrpSpPr>
          <a:grpSpLocks/>
        </xdr:cNvGrpSpPr>
      </xdr:nvGrpSpPr>
      <xdr:grpSpPr>
        <a:xfrm>
          <a:off x="495300" y="133350"/>
          <a:ext cx="7781925" cy="704850"/>
          <a:chOff x="10692" y="10721"/>
          <a:chExt cx="651" cy="59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692" y="10721"/>
            <a:ext cx="651" cy="5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Rectangle 3"/>
          <xdr:cNvSpPr>
            <a:spLocks/>
          </xdr:cNvSpPr>
        </xdr:nvSpPr>
        <xdr:spPr>
          <a:xfrm>
            <a:off x="11205" y="10726"/>
            <a:ext cx="129" cy="4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7 CuadroTexto"/>
          <xdr:cNvSpPr txBox="1">
            <a:spLocks noChangeArrowheads="1"/>
          </xdr:cNvSpPr>
        </xdr:nvSpPr>
        <xdr:spPr>
          <a:xfrm>
            <a:off x="11195" y="10729"/>
            <a:ext cx="87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100" b="1" i="0" u="none" baseline="0">
                <a:solidFill>
                  <a:srgbClr val="FF0000"/>
                </a:solidFill>
              </a:rPr>
              <a:t>VINCULACIÓN</a:t>
            </a:r>
          </a:p>
        </xdr:txBody>
      </xdr:sp>
      <xdr:sp>
        <xdr:nvSpPr>
          <xdr:cNvPr id="5" name="5 CuadroTexto"/>
          <xdr:cNvSpPr txBox="1">
            <a:spLocks noChangeArrowheads="1"/>
          </xdr:cNvSpPr>
        </xdr:nvSpPr>
        <xdr:spPr>
          <a:xfrm>
            <a:off x="11195" y="10748"/>
            <a:ext cx="126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600" b="1" i="0" u="none" baseline="0">
                <a:solidFill>
                  <a:srgbClr val="808080"/>
                </a:solidFill>
                <a:latin typeface="Montserrat Medium"/>
                <a:ea typeface="Montserrat Medium"/>
                <a:cs typeface="Montserrat Medium"/>
              </a:rPr>
              <a:t>Dirección General de Vinculación 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600" b="1" i="0" u="none" baseline="0">
                <a:solidFill>
                  <a:srgbClr val="808080"/>
                </a:solidFill>
                <a:latin typeface="Montserrat Medium"/>
                <a:ea typeface="Montserrat Medium"/>
                <a:cs typeface="Montserrat Medium"/>
              </a:rPr>
              <a:t>y  Coordinación Hacendaria </a:t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11071" y="10733"/>
            <a:ext cx="102" cy="3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5 CuadroTexto"/>
          <xdr:cNvSpPr txBox="1">
            <a:spLocks noChangeArrowheads="1"/>
          </xdr:cNvSpPr>
        </xdr:nvSpPr>
        <xdr:spPr>
          <a:xfrm>
            <a:off x="11060" y="10749"/>
            <a:ext cx="102" cy="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600" b="1" i="0" u="none" baseline="0">
                <a:solidFill>
                  <a:srgbClr val="808080"/>
                </a:solidFill>
              </a:rPr>
              <a:t>Subsecretaría de Ingresos</a:t>
            </a:r>
          </a:p>
        </xdr:txBody>
      </xdr:sp>
      <xdr:sp>
        <xdr:nvSpPr>
          <xdr:cNvPr id="8" name="7 CuadroTexto"/>
          <xdr:cNvSpPr txBox="1">
            <a:spLocks noChangeArrowheads="1"/>
          </xdr:cNvSpPr>
        </xdr:nvSpPr>
        <xdr:spPr>
          <a:xfrm>
            <a:off x="11062" y="10728"/>
            <a:ext cx="96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solidFill>
                  <a:srgbClr val="FF0000"/>
                </a:solidFill>
              </a:rPr>
              <a:t>SUBSEIN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I47"/>
  <sheetViews>
    <sheetView tabSelected="1" view="pageBreakPreview" zoomScaleSheetLayoutView="100" zoomScalePageLayoutView="0" workbookViewId="0" topLeftCell="A22">
      <selection activeCell="K35" sqref="K35"/>
    </sheetView>
  </sheetViews>
  <sheetFormatPr defaultColWidth="11.421875" defaultRowHeight="12.75"/>
  <cols>
    <col min="1" max="2" width="18.7109375" style="1" customWidth="1"/>
    <col min="3" max="4" width="20.7109375" style="1" customWidth="1"/>
    <col min="5" max="7" width="17.7109375" style="1" customWidth="1"/>
    <col min="8" max="16384" width="11.421875" style="1" customWidth="1"/>
  </cols>
  <sheetData>
    <row r="1" ht="12.75"/>
    <row r="2" ht="12.75"/>
    <row r="3" ht="12.75"/>
    <row r="4" ht="12.75"/>
    <row r="5" ht="12.75"/>
    <row r="6" ht="12.75"/>
    <row r="8" spans="1:7" s="76" customFormat="1" ht="18.75">
      <c r="A8" s="162" t="s">
        <v>40</v>
      </c>
      <c r="B8" s="162"/>
      <c r="C8" s="162"/>
      <c r="D8" s="162"/>
      <c r="E8" s="162"/>
      <c r="F8" s="162"/>
      <c r="G8" s="162"/>
    </row>
    <row r="9" spans="1:7" s="76" customFormat="1" ht="17.25">
      <c r="A9" s="163" t="s">
        <v>41</v>
      </c>
      <c r="B9" s="163"/>
      <c r="C9" s="163"/>
      <c r="D9" s="163"/>
      <c r="E9" s="163"/>
      <c r="F9" s="163"/>
      <c r="G9" s="163"/>
    </row>
    <row r="10" spans="1:7" s="76" customFormat="1" ht="15.75">
      <c r="A10" s="77"/>
      <c r="B10" s="77"/>
      <c r="C10" s="77"/>
      <c r="D10" s="77"/>
      <c r="E10" s="77"/>
      <c r="F10" s="77"/>
      <c r="G10" s="77"/>
    </row>
    <row r="11" spans="1:7" s="76" customFormat="1" ht="21" customHeight="1">
      <c r="A11" s="163" t="s">
        <v>46</v>
      </c>
      <c r="B11" s="163"/>
      <c r="C11" s="163"/>
      <c r="D11" s="163"/>
      <c r="E11" s="163"/>
      <c r="F11" s="163"/>
      <c r="G11" s="163"/>
    </row>
    <row r="12" spans="1:7" s="4" customFormat="1" ht="24.75" customHeight="1">
      <c r="A12" s="164" t="s">
        <v>193</v>
      </c>
      <c r="B12" s="164"/>
      <c r="C12" s="164"/>
      <c r="D12" s="164"/>
      <c r="E12" s="164"/>
      <c r="F12" s="164"/>
      <c r="G12" s="164"/>
    </row>
    <row r="13" spans="1:7" ht="18.75" customHeight="1">
      <c r="A13" s="62"/>
      <c r="B13" s="62"/>
      <c r="C13" s="62"/>
      <c r="D13" s="62"/>
      <c r="E13" s="62"/>
      <c r="F13" s="62"/>
      <c r="G13" s="62"/>
    </row>
    <row r="14" spans="1:7" s="4" customFormat="1" ht="18.75" customHeight="1">
      <c r="A14" s="78" t="s">
        <v>47</v>
      </c>
      <c r="B14" s="63"/>
      <c r="C14" s="63"/>
      <c r="D14" s="63"/>
      <c r="E14" s="63"/>
      <c r="F14" s="63"/>
      <c r="G14" s="63"/>
    </row>
    <row r="15" spans="2:6" s="4" customFormat="1" ht="18.75" customHeight="1">
      <c r="B15" s="46" t="s">
        <v>27</v>
      </c>
      <c r="C15" s="90"/>
      <c r="D15" s="64"/>
      <c r="E15" s="5"/>
      <c r="F15" s="5"/>
    </row>
    <row r="16" spans="2:6" s="4" customFormat="1" ht="18.75" customHeight="1">
      <c r="B16" s="46" t="s">
        <v>28</v>
      </c>
      <c r="C16" s="90"/>
      <c r="D16" s="64"/>
      <c r="E16" s="5"/>
      <c r="F16" s="5"/>
    </row>
    <row r="17" spans="2:9" s="4" customFormat="1" ht="18.75" customHeight="1">
      <c r="B17" s="79" t="s">
        <v>29</v>
      </c>
      <c r="C17" s="91"/>
      <c r="D17" s="66"/>
      <c r="E17" s="5"/>
      <c r="F17" s="5"/>
      <c r="I17" s="67"/>
    </row>
    <row r="18" spans="2:9" s="4" customFormat="1" ht="18.75" customHeight="1">
      <c r="B18" s="65"/>
      <c r="C18" s="68"/>
      <c r="D18" s="69"/>
      <c r="E18" s="5"/>
      <c r="F18" s="5"/>
      <c r="I18" s="67"/>
    </row>
    <row r="19" spans="1:9" s="4" customFormat="1" ht="18.75" customHeight="1">
      <c r="A19" s="65"/>
      <c r="B19" s="68"/>
      <c r="C19" s="69"/>
      <c r="D19" s="5"/>
      <c r="E19" s="5"/>
      <c r="F19" s="5"/>
      <c r="I19" s="67"/>
    </row>
    <row r="20" spans="1:7" s="4" customFormat="1" ht="18.75" customHeight="1">
      <c r="A20" s="78" t="s">
        <v>48</v>
      </c>
      <c r="B20" s="63"/>
      <c r="C20" s="70"/>
      <c r="D20" s="63"/>
      <c r="E20" s="63"/>
      <c r="F20" s="63"/>
      <c r="G20" s="63"/>
    </row>
    <row r="21" spans="2:6" s="4" customFormat="1" ht="18.75" customHeight="1">
      <c r="B21" s="46" t="s">
        <v>30</v>
      </c>
      <c r="C21" s="170"/>
      <c r="D21" s="170"/>
      <c r="E21" s="5"/>
      <c r="F21" s="5"/>
    </row>
    <row r="22" spans="2:6" s="4" customFormat="1" ht="18.75" customHeight="1">
      <c r="B22" s="46" t="s">
        <v>31</v>
      </c>
      <c r="C22" s="92"/>
      <c r="D22" s="93" t="s">
        <v>52</v>
      </c>
      <c r="E22" s="5"/>
      <c r="F22" s="5"/>
    </row>
    <row r="23" spans="2:6" s="4" customFormat="1" ht="18.75" customHeight="1">
      <c r="B23" s="46" t="s">
        <v>32</v>
      </c>
      <c r="C23" s="90"/>
      <c r="D23" s="90"/>
      <c r="E23" s="5"/>
      <c r="F23" s="5"/>
    </row>
    <row r="24" spans="2:6" s="4" customFormat="1" ht="18.75" customHeight="1" thickBot="1">
      <c r="B24" s="38"/>
      <c r="C24" s="5"/>
      <c r="D24" s="5"/>
      <c r="E24" s="5"/>
      <c r="F24" s="5"/>
    </row>
    <row r="25" spans="1:7" s="75" customFormat="1" ht="27.75" customHeight="1" thickBot="1" thickTop="1">
      <c r="A25" s="167" t="s">
        <v>195</v>
      </c>
      <c r="B25" s="168"/>
      <c r="C25" s="168"/>
      <c r="D25" s="168"/>
      <c r="E25" s="168"/>
      <c r="F25" s="168"/>
      <c r="G25" s="169"/>
    </row>
    <row r="26" spans="1:8" ht="31.5" customHeight="1" thickBot="1">
      <c r="A26" s="80" t="s">
        <v>37</v>
      </c>
      <c r="B26" s="81" t="s">
        <v>1</v>
      </c>
      <c r="C26" s="81" t="s">
        <v>24</v>
      </c>
      <c r="D26" s="81" t="s">
        <v>38</v>
      </c>
      <c r="E26" s="81" t="s">
        <v>10</v>
      </c>
      <c r="F26" s="81" t="s">
        <v>11</v>
      </c>
      <c r="G26" s="82" t="s">
        <v>33</v>
      </c>
      <c r="H26" s="67"/>
    </row>
    <row r="27" spans="1:7" ht="21.75" customHeight="1">
      <c r="A27" s="116" t="s">
        <v>53</v>
      </c>
      <c r="B27" s="115">
        <v>0</v>
      </c>
      <c r="C27" s="114">
        <v>3.3652</v>
      </c>
      <c r="D27" s="83">
        <f>'DESGLOSE POR BIMESTRE'!C14</f>
        <v>0</v>
      </c>
      <c r="E27" s="84">
        <f>'DESGLOSE POR BIMESTRE'!D14</f>
        <v>0</v>
      </c>
      <c r="F27" s="84">
        <f>'DESGLOSE POR BIMESTRE'!E14</f>
        <v>0</v>
      </c>
      <c r="G27" s="145">
        <f>'DESGLOSE POR BIMESTRE'!F14</f>
        <v>0</v>
      </c>
    </row>
    <row r="28" spans="1:7" ht="21.75" customHeight="1">
      <c r="A28" s="116" t="s">
        <v>72</v>
      </c>
      <c r="B28" s="115">
        <v>0</v>
      </c>
      <c r="C28" s="114">
        <v>3.4651</v>
      </c>
      <c r="D28" s="83">
        <f>'DESGLOSE POR BIMESTRE'!C21</f>
        <v>0</v>
      </c>
      <c r="E28" s="84">
        <f>'DESGLOSE POR BIMESTRE'!D21</f>
        <v>0</v>
      </c>
      <c r="F28" s="84">
        <f>'DESGLOSE POR BIMESTRE'!E21</f>
        <v>0</v>
      </c>
      <c r="G28" s="145">
        <f>'DESGLOSE POR BIMESTRE'!F21</f>
        <v>0</v>
      </c>
    </row>
    <row r="29" spans="1:7" ht="21.75" customHeight="1">
      <c r="A29" s="116" t="s">
        <v>96</v>
      </c>
      <c r="B29" s="115">
        <v>0</v>
      </c>
      <c r="C29" s="114">
        <v>3.5805</v>
      </c>
      <c r="D29" s="83">
        <f>'DESGLOSE POR BIMESTRE'!C28</f>
        <v>0</v>
      </c>
      <c r="E29" s="84">
        <f>'DESGLOSE POR BIMESTRE'!D28</f>
        <v>0</v>
      </c>
      <c r="F29" s="84">
        <f>'DESGLOSE POR BIMESTRE'!E28</f>
        <v>0</v>
      </c>
      <c r="G29" s="145">
        <f>'DESGLOSE POR BIMESTRE'!F28</f>
        <v>0</v>
      </c>
    </row>
    <row r="30" spans="1:7" ht="21.75" customHeight="1">
      <c r="A30" s="150" t="s">
        <v>120</v>
      </c>
      <c r="B30" s="115">
        <v>0</v>
      </c>
      <c r="C30" s="151">
        <v>3.8444</v>
      </c>
      <c r="D30" s="83">
        <f>'DESGLOSE POR BIMESTRE'!C35</f>
        <v>0</v>
      </c>
      <c r="E30" s="84">
        <f>'DESGLOSE POR BIMESTRE'!D35</f>
        <v>0</v>
      </c>
      <c r="F30" s="84">
        <f>'DESGLOSE POR BIMESTRE'!E35</f>
        <v>0</v>
      </c>
      <c r="G30" s="152">
        <f>'DESGLOSE POR BIMESTRE'!F35</f>
        <v>0</v>
      </c>
    </row>
    <row r="31" spans="1:7" ht="21.75" customHeight="1">
      <c r="A31" s="150" t="s">
        <v>151</v>
      </c>
      <c r="B31" s="115">
        <v>0</v>
      </c>
      <c r="C31" s="151">
        <v>4.1439</v>
      </c>
      <c r="D31" s="84">
        <f>'DESGLOSE POR BIMESTRE'!C42</f>
        <v>0</v>
      </c>
      <c r="E31" s="84">
        <f>'DESGLOSE POR BIMESTRE'!D42</f>
        <v>0</v>
      </c>
      <c r="F31" s="84">
        <f>'DESGLOSE POR BIMESTRE'!E42</f>
        <v>0</v>
      </c>
      <c r="G31" s="152">
        <f>'DESGLOSE POR BIMESTRE'!F42</f>
        <v>0</v>
      </c>
    </row>
    <row r="32" spans="1:7" ht="21.75" customHeight="1" thickBot="1">
      <c r="A32" s="150" t="s">
        <v>169</v>
      </c>
      <c r="B32" s="115">
        <v>0</v>
      </c>
      <c r="C32" s="151">
        <v>4.3229</v>
      </c>
      <c r="D32" s="84">
        <f>'DESGLOSE POR BIMESTRE'!C49</f>
        <v>0</v>
      </c>
      <c r="E32" s="84">
        <f>'DESGLOSE POR BIMESTRE'!D49</f>
        <v>0</v>
      </c>
      <c r="F32" s="84">
        <f>'DESGLOSE POR BIMESTRE'!E49</f>
        <v>0</v>
      </c>
      <c r="G32" s="152">
        <f>'DESGLOSE POR BIMESTRE'!F49</f>
        <v>0</v>
      </c>
    </row>
    <row r="33" spans="1:7" ht="21.75" customHeight="1" thickBot="1">
      <c r="A33" s="153" t="s">
        <v>144</v>
      </c>
      <c r="B33" s="153"/>
      <c r="C33" s="153"/>
      <c r="D33" s="154">
        <f>SUM(D27:D32)</f>
        <v>0</v>
      </c>
      <c r="E33" s="154">
        <f>SUM(E27:E32)</f>
        <v>0</v>
      </c>
      <c r="F33" s="154">
        <f>SUM(F27:F32)</f>
        <v>0</v>
      </c>
      <c r="G33" s="154">
        <f>SUM(G27:G32)</f>
        <v>0</v>
      </c>
    </row>
    <row r="34" spans="1:7" ht="18.75" customHeight="1">
      <c r="A34" s="71"/>
      <c r="B34" s="72"/>
      <c r="C34" s="13"/>
      <c r="D34" s="13"/>
      <c r="E34" s="73"/>
      <c r="F34" s="73"/>
      <c r="G34" s="74"/>
    </row>
    <row r="35" spans="1:7" ht="15" customHeight="1">
      <c r="A35" s="85" t="s">
        <v>49</v>
      </c>
      <c r="B35" s="86"/>
      <c r="C35" s="16"/>
      <c r="D35" s="16"/>
      <c r="E35" s="16"/>
      <c r="F35" s="16"/>
      <c r="G35" s="87"/>
    </row>
    <row r="36" spans="1:7" ht="15" customHeight="1">
      <c r="A36" s="88"/>
      <c r="B36" s="86"/>
      <c r="C36" s="16"/>
      <c r="D36" s="16"/>
      <c r="E36" s="16"/>
      <c r="F36" s="16"/>
      <c r="G36" s="87"/>
    </row>
    <row r="37" spans="1:7" s="75" customFormat="1" ht="18.75" customHeight="1">
      <c r="A37" s="89" t="s">
        <v>34</v>
      </c>
      <c r="B37" s="166" t="s">
        <v>50</v>
      </c>
      <c r="C37" s="166"/>
      <c r="D37" s="166"/>
      <c r="E37" s="166"/>
      <c r="F37" s="166"/>
      <c r="G37" s="166"/>
    </row>
    <row r="38" spans="1:7" ht="15" customHeight="1">
      <c r="A38" s="88"/>
      <c r="B38" s="86"/>
      <c r="C38" s="16"/>
      <c r="D38" s="16"/>
      <c r="E38" s="16"/>
      <c r="F38" s="16"/>
      <c r="G38" s="87"/>
    </row>
    <row r="39" spans="1:7" s="75" customFormat="1" ht="30.75" customHeight="1">
      <c r="A39" s="89" t="s">
        <v>35</v>
      </c>
      <c r="B39" s="166" t="s">
        <v>51</v>
      </c>
      <c r="C39" s="166"/>
      <c r="D39" s="166"/>
      <c r="E39" s="166"/>
      <c r="F39" s="166"/>
      <c r="G39" s="166"/>
    </row>
    <row r="40" spans="1:7" ht="15" customHeight="1">
      <c r="A40" s="88"/>
      <c r="B40" s="86"/>
      <c r="C40" s="16"/>
      <c r="D40" s="16"/>
      <c r="E40" s="16"/>
      <c r="F40" s="16"/>
      <c r="G40" s="87"/>
    </row>
    <row r="41" spans="1:7" s="75" customFormat="1" ht="230.25" customHeight="1">
      <c r="A41" s="89" t="s">
        <v>36</v>
      </c>
      <c r="B41" s="166" t="s">
        <v>194</v>
      </c>
      <c r="C41" s="166"/>
      <c r="D41" s="166"/>
      <c r="E41" s="166"/>
      <c r="F41" s="166"/>
      <c r="G41" s="166"/>
    </row>
    <row r="47" spans="1:7" ht="15">
      <c r="A47" s="165"/>
      <c r="B47" s="165"/>
      <c r="C47" s="165"/>
      <c r="D47" s="165"/>
      <c r="E47" s="165"/>
      <c r="F47" s="165"/>
      <c r="G47" s="165"/>
    </row>
  </sheetData>
  <sheetProtection password="D1B2" sheet="1"/>
  <protectedRanges>
    <protectedRange sqref="B27:B32" name="Metros cuadrados"/>
    <protectedRange sqref="C21:D23" name="Datos t?tulo de concesi?n"/>
    <protectedRange sqref="C15:D17" name="Datos del contribuyente"/>
  </protectedRanges>
  <mergeCells count="10">
    <mergeCell ref="A8:G8"/>
    <mergeCell ref="A9:G9"/>
    <mergeCell ref="A11:G11"/>
    <mergeCell ref="A12:G12"/>
    <mergeCell ref="A47:G47"/>
    <mergeCell ref="B41:G41"/>
    <mergeCell ref="A25:G25"/>
    <mergeCell ref="B37:G37"/>
    <mergeCell ref="B39:G39"/>
    <mergeCell ref="C21:D21"/>
  </mergeCells>
  <printOptions horizontalCentered="1"/>
  <pageMargins left="0" right="0" top="0.3937007874015748" bottom="0.3937007874015748" header="0" footer="0"/>
  <pageSetup horizontalDpi="600" verticalDpi="600" orientation="portrait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J53"/>
  <sheetViews>
    <sheetView zoomScale="90" zoomScaleNormal="90" workbookViewId="0" topLeftCell="A31">
      <selection activeCell="D44" sqref="D44"/>
    </sheetView>
  </sheetViews>
  <sheetFormatPr defaultColWidth="11.421875" defaultRowHeight="12.75"/>
  <cols>
    <col min="1" max="6" width="16.7109375" style="55" customWidth="1"/>
    <col min="7" max="16384" width="11.421875" style="55" customWidth="1"/>
  </cols>
  <sheetData>
    <row r="1" spans="1:6" s="43" customFormat="1" ht="18" customHeight="1">
      <c r="A1" s="39" t="s">
        <v>16</v>
      </c>
      <c r="B1" s="40">
        <f>'FICHA DE DATOS'!C15</f>
        <v>0</v>
      </c>
      <c r="C1" s="40"/>
      <c r="D1" s="40"/>
      <c r="E1" s="41" t="s">
        <v>21</v>
      </c>
      <c r="F1" s="42">
        <f>'FICHA DE DATOS'!C17</f>
        <v>0</v>
      </c>
    </row>
    <row r="2" spans="1:6" s="43" customFormat="1" ht="18" customHeight="1">
      <c r="A2" s="44" t="s">
        <v>18</v>
      </c>
      <c r="B2" s="45">
        <f>'FICHA DE DATOS'!C16</f>
        <v>0</v>
      </c>
      <c r="C2" s="45"/>
      <c r="D2" s="45"/>
      <c r="E2" s="46" t="s">
        <v>22</v>
      </c>
      <c r="F2" s="47">
        <f>F1</f>
        <v>0</v>
      </c>
    </row>
    <row r="3" spans="1:6" s="43" customFormat="1" ht="18" customHeight="1">
      <c r="A3" s="44" t="s">
        <v>17</v>
      </c>
      <c r="B3" s="48"/>
      <c r="C3" s="45" t="s">
        <v>25</v>
      </c>
      <c r="D3" s="45"/>
      <c r="E3" s="45"/>
      <c r="F3" s="49"/>
    </row>
    <row r="4" spans="1:6" s="43" customFormat="1" ht="18" customHeight="1">
      <c r="A4" s="44" t="s">
        <v>19</v>
      </c>
      <c r="B4" s="45">
        <f>'FICHA DE DATOS'!C21</f>
        <v>0</v>
      </c>
      <c r="C4" s="45"/>
      <c r="D4" s="45"/>
      <c r="E4" s="46" t="s">
        <v>23</v>
      </c>
      <c r="F4" s="50"/>
    </row>
    <row r="5" spans="1:6" s="43" customFormat="1" ht="18" customHeight="1" thickBot="1">
      <c r="A5" s="51" t="s">
        <v>20</v>
      </c>
      <c r="B5" s="52" t="s">
        <v>42</v>
      </c>
      <c r="C5" s="53"/>
      <c r="D5" s="53"/>
      <c r="E5" s="53"/>
      <c r="F5" s="54"/>
    </row>
    <row r="6" ht="16.5" thickBot="1">
      <c r="J6" s="43"/>
    </row>
    <row r="7" spans="1:6" ht="30" customHeight="1" thickBot="1">
      <c r="A7" s="94" t="s">
        <v>8</v>
      </c>
      <c r="B7" s="95" t="s">
        <v>9</v>
      </c>
      <c r="C7" s="96" t="s">
        <v>2</v>
      </c>
      <c r="D7" s="96" t="s">
        <v>10</v>
      </c>
      <c r="E7" s="96" t="s">
        <v>11</v>
      </c>
      <c r="F7" s="97" t="s">
        <v>15</v>
      </c>
    </row>
    <row r="8" spans="1:6" ht="18" customHeight="1" thickBot="1">
      <c r="A8" s="134" t="s">
        <v>53</v>
      </c>
      <c r="B8" s="56" t="s">
        <v>61</v>
      </c>
      <c r="C8" s="58">
        <f>('FICHA DE DATOS'!$B$27*'FICHA DE DATOS'!$C$27)/6</f>
        <v>0</v>
      </c>
      <c r="D8" s="57">
        <f>ACTUALIZACION!F83</f>
        <v>0</v>
      </c>
      <c r="E8" s="58">
        <f>RECARGOS!E80</f>
        <v>0</v>
      </c>
      <c r="F8" s="124">
        <f aca="true" t="shared" si="0" ref="F8:F21">SUM(C8:E8)</f>
        <v>0</v>
      </c>
    </row>
    <row r="9" spans="1:6" ht="18" customHeight="1" thickBot="1">
      <c r="A9" s="134"/>
      <c r="B9" s="59" t="s">
        <v>62</v>
      </c>
      <c r="C9" s="58">
        <f>('FICHA DE DATOS'!$B$27*'FICHA DE DATOS'!$C$27)/6</f>
        <v>0</v>
      </c>
      <c r="D9" s="57">
        <f>ACTUALIZACION!F84</f>
        <v>0</v>
      </c>
      <c r="E9" s="58">
        <f>RECARGOS!E81</f>
        <v>0</v>
      </c>
      <c r="F9" s="124">
        <f t="shared" si="0"/>
        <v>0</v>
      </c>
    </row>
    <row r="10" spans="1:6" ht="18" customHeight="1" thickBot="1">
      <c r="A10" s="134"/>
      <c r="B10" s="59" t="s">
        <v>63</v>
      </c>
      <c r="C10" s="58">
        <f>('FICHA DE DATOS'!$B$27*'FICHA DE DATOS'!$C$27)/6</f>
        <v>0</v>
      </c>
      <c r="D10" s="57">
        <f>ACTUALIZACION!F85</f>
        <v>0</v>
      </c>
      <c r="E10" s="58">
        <f>RECARGOS!E82</f>
        <v>0</v>
      </c>
      <c r="F10" s="124">
        <f t="shared" si="0"/>
        <v>0</v>
      </c>
    </row>
    <row r="11" spans="1:6" ht="18" customHeight="1" thickBot="1">
      <c r="A11" s="134"/>
      <c r="B11" s="59" t="s">
        <v>70</v>
      </c>
      <c r="C11" s="58">
        <f>('FICHA DE DATOS'!$B$27*'FICHA DE DATOS'!$C$27)/6</f>
        <v>0</v>
      </c>
      <c r="D11" s="57">
        <f>ACTUALIZACION!F86</f>
        <v>0</v>
      </c>
      <c r="E11" s="58">
        <f>RECARGOS!E83</f>
        <v>0</v>
      </c>
      <c r="F11" s="124">
        <f t="shared" si="0"/>
        <v>0</v>
      </c>
    </row>
    <row r="12" spans="1:6" ht="18" customHeight="1" thickBot="1">
      <c r="A12" s="134"/>
      <c r="B12" s="59" t="s">
        <v>58</v>
      </c>
      <c r="C12" s="58">
        <f>('FICHA DE DATOS'!$B$27*'FICHA DE DATOS'!$C$27)/6</f>
        <v>0</v>
      </c>
      <c r="D12" s="57">
        <f>ACTUALIZACION!F87</f>
        <v>0</v>
      </c>
      <c r="E12" s="58">
        <f>RECARGOS!E84</f>
        <v>0</v>
      </c>
      <c r="F12" s="124">
        <f t="shared" si="0"/>
        <v>0</v>
      </c>
    </row>
    <row r="13" spans="1:6" ht="18" customHeight="1" thickBot="1">
      <c r="A13" s="134"/>
      <c r="B13" s="59" t="s">
        <v>59</v>
      </c>
      <c r="C13" s="58">
        <f>('FICHA DE DATOS'!$B$27*'FICHA DE DATOS'!$C$27)/6</f>
        <v>0</v>
      </c>
      <c r="D13" s="57">
        <f>ACTUALIZACION!F88</f>
        <v>0</v>
      </c>
      <c r="E13" s="58">
        <f>RECARGOS!E85</f>
        <v>0</v>
      </c>
      <c r="F13" s="124">
        <f t="shared" si="0"/>
        <v>0</v>
      </c>
    </row>
    <row r="14" spans="1:6" ht="18" customHeight="1" thickBot="1">
      <c r="A14" s="102" t="s">
        <v>71</v>
      </c>
      <c r="B14" s="103"/>
      <c r="C14" s="98">
        <f>ROUNDUP(SUM(C8:C13),0)</f>
        <v>0</v>
      </c>
      <c r="D14" s="98">
        <f>ROUNDUP(SUM(D8:D13),0)</f>
        <v>0</v>
      </c>
      <c r="E14" s="98">
        <f>ROUNDUP(SUM(E8:E13),0)</f>
        <v>0</v>
      </c>
      <c r="F14" s="104">
        <f t="shared" si="0"/>
        <v>0</v>
      </c>
    </row>
    <row r="15" spans="1:6" ht="18" customHeight="1" thickBot="1">
      <c r="A15" s="134" t="s">
        <v>72</v>
      </c>
      <c r="B15" s="56" t="s">
        <v>92</v>
      </c>
      <c r="C15" s="58">
        <f>('FICHA DE DATOS'!$B$28*'FICHA DE DATOS'!$C$28)/6</f>
        <v>0</v>
      </c>
      <c r="D15" s="57">
        <f>ACTUALIZACION!F89</f>
        <v>0</v>
      </c>
      <c r="E15" s="58">
        <f>RECARGOS!E86</f>
        <v>0</v>
      </c>
      <c r="F15" s="125">
        <f t="shared" si="0"/>
        <v>0</v>
      </c>
    </row>
    <row r="16" spans="1:6" ht="18" customHeight="1" thickBot="1">
      <c r="A16" s="134"/>
      <c r="B16" s="59" t="s">
        <v>93</v>
      </c>
      <c r="C16" s="58">
        <f>('FICHA DE DATOS'!$B$28*'FICHA DE DATOS'!$C$28)/6</f>
        <v>0</v>
      </c>
      <c r="D16" s="57">
        <f>ACTUALIZACION!F90</f>
        <v>0</v>
      </c>
      <c r="E16" s="58">
        <f>RECARGOS!E87</f>
        <v>0</v>
      </c>
      <c r="F16" s="125">
        <f t="shared" si="0"/>
        <v>0</v>
      </c>
    </row>
    <row r="17" spans="1:6" ht="18" customHeight="1" thickBot="1">
      <c r="A17" s="134"/>
      <c r="B17" s="59" t="s">
        <v>94</v>
      </c>
      <c r="C17" s="58">
        <f>('FICHA DE DATOS'!$B$28*'FICHA DE DATOS'!$C$28)/6</f>
        <v>0</v>
      </c>
      <c r="D17" s="57">
        <f>ACTUALIZACION!F91</f>
        <v>0</v>
      </c>
      <c r="E17" s="58">
        <f>RECARGOS!E88</f>
        <v>0</v>
      </c>
      <c r="F17" s="125">
        <f t="shared" si="0"/>
        <v>0</v>
      </c>
    </row>
    <row r="18" spans="1:6" ht="18" customHeight="1" thickBot="1">
      <c r="A18" s="134"/>
      <c r="B18" s="59" t="s">
        <v>95</v>
      </c>
      <c r="C18" s="58">
        <f>('FICHA DE DATOS'!$B$28*'FICHA DE DATOS'!$C$28)/6</f>
        <v>0</v>
      </c>
      <c r="D18" s="57">
        <f>ACTUALIZACION!F92</f>
        <v>0</v>
      </c>
      <c r="E18" s="58">
        <f>RECARGOS!E89</f>
        <v>0</v>
      </c>
      <c r="F18" s="125">
        <f t="shared" si="0"/>
        <v>0</v>
      </c>
    </row>
    <row r="19" spans="1:6" ht="18" customHeight="1" thickBot="1">
      <c r="A19" s="134"/>
      <c r="B19" s="59" t="s">
        <v>83</v>
      </c>
      <c r="C19" s="58">
        <f>('FICHA DE DATOS'!$B$28*'FICHA DE DATOS'!$C$28)/6</f>
        <v>0</v>
      </c>
      <c r="D19" s="57">
        <f>ACTUALIZACION!F93</f>
        <v>0</v>
      </c>
      <c r="E19" s="58">
        <f>RECARGOS!E90</f>
        <v>0</v>
      </c>
      <c r="F19" s="125">
        <f t="shared" si="0"/>
        <v>0</v>
      </c>
    </row>
    <row r="20" spans="1:6" ht="18" customHeight="1" thickBot="1">
      <c r="A20" s="134"/>
      <c r="B20" s="59" t="s">
        <v>84</v>
      </c>
      <c r="C20" s="58">
        <f>('FICHA DE DATOS'!$B$28*'FICHA DE DATOS'!$C$28)/6</f>
        <v>0</v>
      </c>
      <c r="D20" s="57">
        <f>ACTUALIZACION!F94</f>
        <v>0</v>
      </c>
      <c r="E20" s="58">
        <f>RECARGOS!E91</f>
        <v>0</v>
      </c>
      <c r="F20" s="125">
        <f t="shared" si="0"/>
        <v>0</v>
      </c>
    </row>
    <row r="21" spans="1:6" ht="18" customHeight="1" thickBot="1">
      <c r="A21" s="102" t="s">
        <v>91</v>
      </c>
      <c r="B21" s="103"/>
      <c r="C21" s="98">
        <f>ROUNDUP(SUM(C15:C20),0)</f>
        <v>0</v>
      </c>
      <c r="D21" s="98">
        <f>ROUNDUP(SUM(D15:D20),0)</f>
        <v>0</v>
      </c>
      <c r="E21" s="98">
        <f>ROUNDUP(SUM(E15:E20),0)</f>
        <v>0</v>
      </c>
      <c r="F21" s="104">
        <f t="shared" si="0"/>
        <v>0</v>
      </c>
    </row>
    <row r="22" spans="1:6" ht="18" customHeight="1" thickBot="1">
      <c r="A22" s="134" t="s">
        <v>96</v>
      </c>
      <c r="B22" s="56" t="s">
        <v>116</v>
      </c>
      <c r="C22" s="58">
        <f>('FICHA DE DATOS'!$B$29*'FICHA DE DATOS'!$C$29)/6</f>
        <v>0</v>
      </c>
      <c r="D22" s="57">
        <f>ACTUALIZACION!F95</f>
        <v>0</v>
      </c>
      <c r="E22" s="58">
        <f>RECARGOS!E92</f>
        <v>0</v>
      </c>
      <c r="F22" s="125">
        <f aca="true" t="shared" si="1" ref="F22:F28">SUM(C22:E22)</f>
        <v>0</v>
      </c>
    </row>
    <row r="23" spans="1:6" ht="18" customHeight="1" thickBot="1">
      <c r="A23" s="134"/>
      <c r="B23" s="59" t="s">
        <v>117</v>
      </c>
      <c r="C23" s="58">
        <f>('FICHA DE DATOS'!$B$29*'FICHA DE DATOS'!$C$29)/6</f>
        <v>0</v>
      </c>
      <c r="D23" s="57">
        <f>ACTUALIZACION!F96</f>
        <v>0</v>
      </c>
      <c r="E23" s="58">
        <f>RECARGOS!E93</f>
        <v>0</v>
      </c>
      <c r="F23" s="125">
        <f t="shared" si="1"/>
        <v>0</v>
      </c>
    </row>
    <row r="24" spans="1:6" ht="18" customHeight="1" thickBot="1">
      <c r="A24" s="134"/>
      <c r="B24" s="59" t="s">
        <v>118</v>
      </c>
      <c r="C24" s="58">
        <f>('FICHA DE DATOS'!$B$29*'FICHA DE DATOS'!$C$29)/6</f>
        <v>0</v>
      </c>
      <c r="D24" s="57">
        <f>ACTUALIZACION!F97</f>
        <v>0</v>
      </c>
      <c r="E24" s="58">
        <f>RECARGOS!E94</f>
        <v>0</v>
      </c>
      <c r="F24" s="125">
        <f t="shared" si="1"/>
        <v>0</v>
      </c>
    </row>
    <row r="25" spans="1:6" ht="18" customHeight="1" thickBot="1">
      <c r="A25" s="134"/>
      <c r="B25" s="59" t="s">
        <v>119</v>
      </c>
      <c r="C25" s="58">
        <f>('FICHA DE DATOS'!$B$29*'FICHA DE DATOS'!$C$29)/6</f>
        <v>0</v>
      </c>
      <c r="D25" s="57">
        <f>ACTUALIZACION!F98</f>
        <v>0</v>
      </c>
      <c r="E25" s="58">
        <f>RECARGOS!E95</f>
        <v>0</v>
      </c>
      <c r="F25" s="125">
        <f t="shared" si="1"/>
        <v>0</v>
      </c>
    </row>
    <row r="26" spans="1:6" ht="18" customHeight="1" thickBot="1">
      <c r="A26" s="134"/>
      <c r="B26" s="59" t="s">
        <v>107</v>
      </c>
      <c r="C26" s="58">
        <f>('FICHA DE DATOS'!$B$29*'FICHA DE DATOS'!$C$29)/6</f>
        <v>0</v>
      </c>
      <c r="D26" s="57">
        <f>ACTUALIZACION!F99</f>
        <v>0</v>
      </c>
      <c r="E26" s="58">
        <f>RECARGOS!E96</f>
        <v>0</v>
      </c>
      <c r="F26" s="125">
        <f t="shared" si="1"/>
        <v>0</v>
      </c>
    </row>
    <row r="27" spans="1:6" ht="18" customHeight="1" thickBot="1">
      <c r="A27" s="134"/>
      <c r="B27" s="59" t="s">
        <v>108</v>
      </c>
      <c r="C27" s="148">
        <f>('FICHA DE DATOS'!$B$29*'FICHA DE DATOS'!$C$29)/6</f>
        <v>0</v>
      </c>
      <c r="D27" s="149">
        <f>ACTUALIZACION!F100</f>
        <v>0</v>
      </c>
      <c r="E27" s="58">
        <f>RECARGOS!E97</f>
        <v>0</v>
      </c>
      <c r="F27" s="125">
        <f t="shared" si="1"/>
        <v>0</v>
      </c>
    </row>
    <row r="28" spans="1:6" ht="18" customHeight="1" thickBot="1">
      <c r="A28" s="102" t="s">
        <v>115</v>
      </c>
      <c r="B28" s="103"/>
      <c r="C28" s="98">
        <f>ROUNDUP(SUM(C22:C27),0)</f>
        <v>0</v>
      </c>
      <c r="D28" s="98">
        <f>ROUNDUP(SUM(D22:D27),0)</f>
        <v>0</v>
      </c>
      <c r="E28" s="98">
        <f>ROUNDUP(SUM(E22:E27),0)</f>
        <v>0</v>
      </c>
      <c r="F28" s="104">
        <f t="shared" si="1"/>
        <v>0</v>
      </c>
    </row>
    <row r="29" spans="1:6" ht="18" customHeight="1" thickBot="1">
      <c r="A29" s="134" t="s">
        <v>120</v>
      </c>
      <c r="B29" s="56" t="s">
        <v>133</v>
      </c>
      <c r="C29" s="58">
        <f>('FICHA DE DATOS'!$B$30*'FICHA DE DATOS'!$C$30)/6</f>
        <v>0</v>
      </c>
      <c r="D29" s="57">
        <f>ACTUALIZACION!F101</f>
        <v>0</v>
      </c>
      <c r="E29" s="58">
        <f>RECARGOS!E98</f>
        <v>0</v>
      </c>
      <c r="F29" s="125">
        <f aca="true" t="shared" si="2" ref="F29:F35">SUM(C29:E29)</f>
        <v>0</v>
      </c>
    </row>
    <row r="30" spans="1:6" ht="18" customHeight="1" thickBot="1">
      <c r="A30" s="134"/>
      <c r="B30" s="59" t="s">
        <v>134</v>
      </c>
      <c r="C30" s="58">
        <f>('FICHA DE DATOS'!$B$30*'FICHA DE DATOS'!$C$30)/6</f>
        <v>0</v>
      </c>
      <c r="D30" s="57">
        <f>ACTUALIZACION!F102</f>
        <v>0</v>
      </c>
      <c r="E30" s="58">
        <f>RECARGOS!E99</f>
        <v>0</v>
      </c>
      <c r="F30" s="125">
        <f t="shared" si="2"/>
        <v>0</v>
      </c>
    </row>
    <row r="31" spans="1:6" ht="18" customHeight="1" thickBot="1">
      <c r="A31" s="134"/>
      <c r="B31" s="59" t="s">
        <v>135</v>
      </c>
      <c r="C31" s="58">
        <f>('FICHA DE DATOS'!$B$30*'FICHA DE DATOS'!$C$30)/6</f>
        <v>0</v>
      </c>
      <c r="D31" s="57">
        <f>ACTUALIZACION!F103</f>
        <v>0</v>
      </c>
      <c r="E31" s="58">
        <f>RECARGOS!E100</f>
        <v>0</v>
      </c>
      <c r="F31" s="125">
        <f t="shared" si="2"/>
        <v>0</v>
      </c>
    </row>
    <row r="32" spans="1:6" ht="18" customHeight="1" thickBot="1">
      <c r="A32" s="134"/>
      <c r="B32" s="59" t="s">
        <v>136</v>
      </c>
      <c r="C32" s="58">
        <f>('FICHA DE DATOS'!$B$30*'FICHA DE DATOS'!$C$30)/6</f>
        <v>0</v>
      </c>
      <c r="D32" s="57">
        <f>ACTUALIZACION!F104</f>
        <v>0</v>
      </c>
      <c r="E32" s="58">
        <f>RECARGOS!E101</f>
        <v>0</v>
      </c>
      <c r="F32" s="125">
        <f t="shared" si="2"/>
        <v>0</v>
      </c>
    </row>
    <row r="33" spans="1:6" ht="18" customHeight="1" thickBot="1">
      <c r="A33" s="134"/>
      <c r="B33" s="59" t="s">
        <v>131</v>
      </c>
      <c r="C33" s="58">
        <f>('FICHA DE DATOS'!$B$30*'FICHA DE DATOS'!$C$30)/6</f>
        <v>0</v>
      </c>
      <c r="D33" s="57">
        <f>ACTUALIZACION!F105</f>
        <v>0</v>
      </c>
      <c r="E33" s="58">
        <f>RECARGOS!E102</f>
        <v>0</v>
      </c>
      <c r="F33" s="125">
        <f t="shared" si="2"/>
        <v>0</v>
      </c>
    </row>
    <row r="34" spans="1:6" ht="18" customHeight="1" thickBot="1">
      <c r="A34" s="134"/>
      <c r="B34" s="59" t="s">
        <v>132</v>
      </c>
      <c r="C34" s="58">
        <f>('FICHA DE DATOS'!$B$30*'FICHA DE DATOS'!$C$30)/6</f>
        <v>0</v>
      </c>
      <c r="D34" s="57">
        <f>ACTUALIZACION!F106</f>
        <v>0</v>
      </c>
      <c r="E34" s="58">
        <f>RECARGOS!E103</f>
        <v>0</v>
      </c>
      <c r="F34" s="125">
        <f t="shared" si="2"/>
        <v>0</v>
      </c>
    </row>
    <row r="35" spans="1:6" ht="18" customHeight="1" thickBot="1">
      <c r="A35" s="102" t="s">
        <v>143</v>
      </c>
      <c r="B35" s="103"/>
      <c r="C35" s="98">
        <f>ROUNDUP(SUM(C29:C34),0)</f>
        <v>0</v>
      </c>
      <c r="D35" s="98">
        <f>ROUNDUP(SUM(D29:D34),0)</f>
        <v>0</v>
      </c>
      <c r="E35" s="98">
        <f>ROUNDUP(SUM(E29:E34),0)</f>
        <v>0</v>
      </c>
      <c r="F35" s="104">
        <f t="shared" si="2"/>
        <v>0</v>
      </c>
    </row>
    <row r="36" spans="1:6" ht="18" customHeight="1" thickBot="1">
      <c r="A36" s="134" t="s">
        <v>151</v>
      </c>
      <c r="B36" s="56" t="s">
        <v>153</v>
      </c>
      <c r="C36" s="58">
        <f>('FICHA DE DATOS'!$B$31*'FICHA DE DATOS'!$C$31)/6</f>
        <v>0</v>
      </c>
      <c r="D36" s="57">
        <f>ACTUALIZACION!F107</f>
        <v>0</v>
      </c>
      <c r="E36" s="58">
        <f>RECARGOS!E104</f>
        <v>0</v>
      </c>
      <c r="F36" s="125">
        <f aca="true" t="shared" si="3" ref="F36:F42">SUM(C36:E36)</f>
        <v>0</v>
      </c>
    </row>
    <row r="37" spans="1:6" ht="18" customHeight="1" thickBot="1">
      <c r="A37" s="134"/>
      <c r="B37" s="59" t="s">
        <v>154</v>
      </c>
      <c r="C37" s="58">
        <f>('FICHA DE DATOS'!$B$31*'FICHA DE DATOS'!$C$31)/6</f>
        <v>0</v>
      </c>
      <c r="D37" s="57">
        <f>ACTUALIZACION!F108</f>
        <v>0</v>
      </c>
      <c r="E37" s="58">
        <f>RECARGOS!E105</f>
        <v>0</v>
      </c>
      <c r="F37" s="125">
        <f t="shared" si="3"/>
        <v>0</v>
      </c>
    </row>
    <row r="38" spans="1:6" ht="18" customHeight="1" thickBot="1">
      <c r="A38" s="134"/>
      <c r="B38" s="59" t="s">
        <v>155</v>
      </c>
      <c r="C38" s="58">
        <f>('FICHA DE DATOS'!$B$31*'FICHA DE DATOS'!$C$31)/6</f>
        <v>0</v>
      </c>
      <c r="D38" s="57">
        <f>ACTUALIZACION!F109</f>
        <v>0</v>
      </c>
      <c r="E38" s="58">
        <f>RECARGOS!E106</f>
        <v>0</v>
      </c>
      <c r="F38" s="125">
        <f t="shared" si="3"/>
        <v>0</v>
      </c>
    </row>
    <row r="39" spans="1:6" ht="18" customHeight="1" thickBot="1">
      <c r="A39" s="134"/>
      <c r="B39" s="59" t="s">
        <v>156</v>
      </c>
      <c r="C39" s="58">
        <f>('FICHA DE DATOS'!$B$31*'FICHA DE DATOS'!$C$31)/6</f>
        <v>0</v>
      </c>
      <c r="D39" s="57">
        <f>ACTUALIZACION!F110</f>
        <v>0</v>
      </c>
      <c r="E39" s="58">
        <f>RECARGOS!E107</f>
        <v>0</v>
      </c>
      <c r="F39" s="125">
        <f t="shared" si="3"/>
        <v>0</v>
      </c>
    </row>
    <row r="40" spans="1:6" ht="18" customHeight="1" thickBot="1">
      <c r="A40" s="134"/>
      <c r="B40" s="59" t="s">
        <v>157</v>
      </c>
      <c r="C40" s="58">
        <f>('FICHA DE DATOS'!$B$31*'FICHA DE DATOS'!$C$31)/6</f>
        <v>0</v>
      </c>
      <c r="D40" s="57">
        <f>ACTUALIZACION!F111</f>
        <v>0</v>
      </c>
      <c r="E40" s="58">
        <f>RECARGOS!E108</f>
        <v>0</v>
      </c>
      <c r="F40" s="125">
        <f t="shared" si="3"/>
        <v>0</v>
      </c>
    </row>
    <row r="41" spans="1:6" ht="18" customHeight="1" thickBot="1">
      <c r="A41" s="134"/>
      <c r="B41" s="59" t="s">
        <v>158</v>
      </c>
      <c r="C41" s="58">
        <f>('FICHA DE DATOS'!$B$31*'FICHA DE DATOS'!$C$31)/6</f>
        <v>0</v>
      </c>
      <c r="D41" s="57">
        <f>ACTUALIZACION!F112</f>
        <v>0</v>
      </c>
      <c r="E41" s="58">
        <f>RECARGOS!E109</f>
        <v>0</v>
      </c>
      <c r="F41" s="125">
        <f t="shared" si="3"/>
        <v>0</v>
      </c>
    </row>
    <row r="42" spans="1:6" ht="18" customHeight="1" thickBot="1">
      <c r="A42" s="102" t="s">
        <v>152</v>
      </c>
      <c r="B42" s="103"/>
      <c r="C42" s="98">
        <f>ROUNDUP(SUM(C36:C41),0)</f>
        <v>0</v>
      </c>
      <c r="D42" s="98">
        <f>ROUNDUP(SUM(D36:D41),0)</f>
        <v>0</v>
      </c>
      <c r="E42" s="98">
        <f>ROUNDUP(SUM(E36:E41),0)</f>
        <v>0</v>
      </c>
      <c r="F42" s="104">
        <f t="shared" si="3"/>
        <v>0</v>
      </c>
    </row>
    <row r="43" spans="1:6" ht="18" customHeight="1" thickBot="1">
      <c r="A43" s="134" t="s">
        <v>169</v>
      </c>
      <c r="B43" s="56" t="s">
        <v>183</v>
      </c>
      <c r="C43" s="58">
        <f>('FICHA DE DATOS'!$B$32*'FICHA DE DATOS'!$C$32)/6</f>
        <v>0</v>
      </c>
      <c r="D43" s="57">
        <f>ACTUALIZACION!F113</f>
        <v>0</v>
      </c>
      <c r="E43" s="58">
        <f>RECARGOS!E110</f>
        <v>0</v>
      </c>
      <c r="F43" s="125">
        <f aca="true" t="shared" si="4" ref="F43:F49">SUM(C43:E43)</f>
        <v>0</v>
      </c>
    </row>
    <row r="44" spans="1:6" ht="18" customHeight="1" thickBot="1">
      <c r="A44" s="134"/>
      <c r="B44" s="59" t="s">
        <v>184</v>
      </c>
      <c r="C44" s="58">
        <f>('FICHA DE DATOS'!$B$32*'FICHA DE DATOS'!$C$32)/6</f>
        <v>0</v>
      </c>
      <c r="D44" s="57">
        <f>ACTUALIZACION!F114</f>
        <v>0</v>
      </c>
      <c r="E44" s="58">
        <f>RECARGOS!E111</f>
        <v>0</v>
      </c>
      <c r="F44" s="125">
        <f t="shared" si="4"/>
        <v>0</v>
      </c>
    </row>
    <row r="45" spans="1:6" ht="18" customHeight="1" thickBot="1">
      <c r="A45" s="134"/>
      <c r="B45" s="59" t="s">
        <v>185</v>
      </c>
      <c r="C45" s="58">
        <f>('FICHA DE DATOS'!$B$32*'FICHA DE DATOS'!$C$32)/6</f>
        <v>0</v>
      </c>
      <c r="D45" s="57">
        <f>ACTUALIZACION!F115</f>
        <v>0</v>
      </c>
      <c r="E45" s="58">
        <f>RECARGOS!E112</f>
        <v>0</v>
      </c>
      <c r="F45" s="125">
        <f t="shared" si="4"/>
        <v>0</v>
      </c>
    </row>
    <row r="46" spans="1:6" ht="18" customHeight="1" thickBot="1">
      <c r="A46" s="134"/>
      <c r="B46" s="59" t="s">
        <v>186</v>
      </c>
      <c r="C46" s="58">
        <f>('FICHA DE DATOS'!$B$32*'FICHA DE DATOS'!$C$32)/6</f>
        <v>0</v>
      </c>
      <c r="D46" s="57">
        <f>ACTUALIZACION!F116</f>
        <v>0</v>
      </c>
      <c r="E46" s="58">
        <f>RECARGOS!E113</f>
        <v>0</v>
      </c>
      <c r="F46" s="125">
        <f t="shared" si="4"/>
        <v>0</v>
      </c>
    </row>
    <row r="47" spans="1:6" ht="18" customHeight="1" thickBot="1">
      <c r="A47" s="134"/>
      <c r="B47" s="59" t="s">
        <v>174</v>
      </c>
      <c r="C47" s="58">
        <f>('FICHA DE DATOS'!$B$32*'FICHA DE DATOS'!$C$32)/6</f>
        <v>0</v>
      </c>
      <c r="D47" s="57">
        <f>ACTUALIZACION!F117</f>
        <v>0</v>
      </c>
      <c r="E47" s="58">
        <f>RECARGOS!E114</f>
        <v>0</v>
      </c>
      <c r="F47" s="125">
        <f t="shared" si="4"/>
        <v>0</v>
      </c>
    </row>
    <row r="48" spans="1:6" ht="18" customHeight="1" thickBot="1">
      <c r="A48" s="134"/>
      <c r="B48" s="59" t="s">
        <v>175</v>
      </c>
      <c r="C48" s="58">
        <f>('FICHA DE DATOS'!$B$32*'FICHA DE DATOS'!$C$32)/6</f>
        <v>0</v>
      </c>
      <c r="D48" s="57">
        <f>ACTUALIZACION!F118</f>
        <v>0</v>
      </c>
      <c r="E48" s="58">
        <f>RECARGOS!E115</f>
        <v>0</v>
      </c>
      <c r="F48" s="125">
        <f t="shared" si="4"/>
        <v>0</v>
      </c>
    </row>
    <row r="49" spans="1:6" ht="18" customHeight="1" thickBot="1">
      <c r="A49" s="102" t="s">
        <v>182</v>
      </c>
      <c r="B49" s="103"/>
      <c r="C49" s="98">
        <f>ROUNDUP(SUM(C43:C48),0)</f>
        <v>0</v>
      </c>
      <c r="D49" s="98">
        <f>ROUNDUP(SUM(D43:D48),0)</f>
        <v>0</v>
      </c>
      <c r="E49" s="98">
        <f>ROUNDUP(SUM(E43:E48),0)</f>
        <v>0</v>
      </c>
      <c r="F49" s="104">
        <f t="shared" si="4"/>
        <v>0</v>
      </c>
    </row>
    <row r="50" spans="1:6" ht="18" customHeight="1" thickBot="1">
      <c r="A50" s="134"/>
      <c r="B50" s="59"/>
      <c r="C50" s="58"/>
      <c r="D50" s="57"/>
      <c r="E50" s="58"/>
      <c r="F50" s="60"/>
    </row>
    <row r="51" spans="1:6" ht="19.5" customHeight="1" thickBot="1">
      <c r="A51" s="171" t="s">
        <v>43</v>
      </c>
      <c r="B51" s="172"/>
      <c r="C51" s="172"/>
      <c r="D51" s="172"/>
      <c r="E51" s="172"/>
      <c r="F51" s="173"/>
    </row>
    <row r="53" ht="15.75">
      <c r="A53" s="61"/>
    </row>
  </sheetData>
  <sheetProtection password="D1B2" sheet="1" selectLockedCells="1" selectUnlockedCells="1"/>
  <mergeCells count="1">
    <mergeCell ref="A51:F51"/>
  </mergeCells>
  <printOptions horizontalCentered="1"/>
  <pageMargins left="0" right="0" top="0" bottom="0" header="0" footer="0"/>
  <pageSetup horizontalDpi="600" verticalDpi="6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8"/>
  <sheetViews>
    <sheetView zoomScale="89" zoomScaleNormal="89" zoomScalePageLayoutView="0" workbookViewId="0" topLeftCell="A1">
      <pane ySplit="4" topLeftCell="A62" activePane="bottomLeft" state="frozen"/>
      <selection pane="topLeft" activeCell="A1" sqref="A1"/>
      <selection pane="bottomLeft" activeCell="G67" sqref="G67"/>
    </sheetView>
  </sheetViews>
  <sheetFormatPr defaultColWidth="11.421875" defaultRowHeight="12.75"/>
  <cols>
    <col min="1" max="2" width="18.7109375" style="18" customWidth="1"/>
    <col min="3" max="3" width="21.28125" style="18" customWidth="1"/>
    <col min="4" max="4" width="20.28125" style="18" customWidth="1"/>
    <col min="5" max="6" width="17.7109375" style="18" customWidth="1"/>
    <col min="7" max="7" width="16.57421875" style="18" customWidth="1"/>
    <col min="8" max="8" width="12.7109375" style="18" customWidth="1"/>
    <col min="9" max="16384" width="11.421875" style="18" customWidth="1"/>
  </cols>
  <sheetData>
    <row r="1" spans="1:9" s="14" customFormat="1" ht="24.75" customHeight="1" thickBot="1">
      <c r="A1" s="177" t="s">
        <v>45</v>
      </c>
      <c r="B1" s="178"/>
      <c r="C1" s="179"/>
      <c r="D1" s="175">
        <v>45383</v>
      </c>
      <c r="E1" s="176"/>
      <c r="G1" s="19"/>
      <c r="H1" s="19"/>
      <c r="I1" s="19"/>
    </row>
    <row r="2" spans="1:9" s="14" customFormat="1" ht="24.75" customHeight="1" thickBot="1">
      <c r="A2" s="177" t="s">
        <v>26</v>
      </c>
      <c r="B2" s="178"/>
      <c r="C2" s="179"/>
      <c r="D2" s="28">
        <v>45352</v>
      </c>
      <c r="E2" s="29">
        <v>134.065</v>
      </c>
      <c r="G2" s="19"/>
      <c r="H2" s="19"/>
      <c r="I2" s="19"/>
    </row>
    <row r="3" spans="1:9" ht="15.75" thickBot="1">
      <c r="A3" s="15"/>
      <c r="B3" s="15"/>
      <c r="C3" s="16"/>
      <c r="D3" s="16"/>
      <c r="E3" s="17"/>
      <c r="G3" s="19"/>
      <c r="H3" s="19"/>
      <c r="I3" s="19"/>
    </row>
    <row r="4" spans="1:7" ht="61.5" thickBot="1" thickTop="1">
      <c r="A4" s="30" t="s">
        <v>8</v>
      </c>
      <c r="B4" s="31" t="s">
        <v>9</v>
      </c>
      <c r="C4" s="32" t="s">
        <v>3</v>
      </c>
      <c r="D4" s="32" t="s">
        <v>4</v>
      </c>
      <c r="E4" s="33" t="s">
        <v>5</v>
      </c>
      <c r="G4" s="19"/>
    </row>
    <row r="5" spans="1:8" ht="18" customHeight="1" thickTop="1">
      <c r="A5" s="108" t="s">
        <v>53</v>
      </c>
      <c r="B5" s="174" t="s">
        <v>60</v>
      </c>
      <c r="C5" s="105">
        <f>$D$2</f>
        <v>45352</v>
      </c>
      <c r="D5" s="105">
        <v>43497</v>
      </c>
      <c r="E5" s="147">
        <f>++C6/D6</f>
        <v>1.300604390807051</v>
      </c>
      <c r="F5" s="21"/>
      <c r="G5" s="20"/>
      <c r="H5" s="20"/>
    </row>
    <row r="6" spans="1:8" ht="18" customHeight="1" thickBot="1">
      <c r="A6" s="108"/>
      <c r="B6" s="174"/>
      <c r="C6" s="106">
        <f>$E$2</f>
        <v>134.065</v>
      </c>
      <c r="D6" s="106">
        <v>103.079</v>
      </c>
      <c r="E6" s="146"/>
      <c r="F6" s="21"/>
      <c r="G6" s="20"/>
      <c r="H6" s="20"/>
    </row>
    <row r="7" spans="1:8" ht="18" customHeight="1">
      <c r="A7" s="108"/>
      <c r="B7" s="174" t="s">
        <v>55</v>
      </c>
      <c r="C7" s="105">
        <f>$D$2</f>
        <v>45352</v>
      </c>
      <c r="D7" s="105">
        <v>43556</v>
      </c>
      <c r="E7" s="147">
        <f>++C8/D8</f>
        <v>1.2949261573828128</v>
      </c>
      <c r="F7" s="21"/>
      <c r="G7" s="20"/>
      <c r="H7" s="20"/>
    </row>
    <row r="8" spans="1:8" ht="18" customHeight="1" thickBot="1">
      <c r="A8" s="108"/>
      <c r="B8" s="174"/>
      <c r="C8" s="106">
        <f>$E$2</f>
        <v>134.065</v>
      </c>
      <c r="D8" s="106">
        <v>103.531</v>
      </c>
      <c r="E8" s="146"/>
      <c r="F8" s="21"/>
      <c r="G8" s="20"/>
      <c r="H8" s="20"/>
    </row>
    <row r="9" spans="1:8" ht="18" customHeight="1">
      <c r="A9" s="108"/>
      <c r="B9" s="174" t="s">
        <v>56</v>
      </c>
      <c r="C9" s="105">
        <f>$D$2</f>
        <v>45352</v>
      </c>
      <c r="D9" s="105">
        <v>43617</v>
      </c>
      <c r="E9" s="147">
        <f>++C10/D10</f>
        <v>1.2978344417661352</v>
      </c>
      <c r="F9" s="21"/>
      <c r="G9" s="20"/>
      <c r="H9" s="20"/>
    </row>
    <row r="10" spans="1:8" ht="18" customHeight="1" thickBot="1">
      <c r="A10" s="108"/>
      <c r="B10" s="174"/>
      <c r="C10" s="106">
        <f>$E$2</f>
        <v>134.065</v>
      </c>
      <c r="D10" s="106">
        <v>103.299</v>
      </c>
      <c r="E10" s="146"/>
      <c r="F10" s="21"/>
      <c r="G10" s="20"/>
      <c r="H10" s="20"/>
    </row>
    <row r="11" spans="1:8" ht="18" customHeight="1">
      <c r="A11" s="108"/>
      <c r="B11" s="174" t="s">
        <v>57</v>
      </c>
      <c r="C11" s="105">
        <f>$D$2</f>
        <v>45352</v>
      </c>
      <c r="D11" s="105">
        <v>43678</v>
      </c>
      <c r="E11" s="147">
        <f>++C12/D12</f>
        <v>1.2931899295842577</v>
      </c>
      <c r="F11" s="21"/>
      <c r="G11" s="20"/>
      <c r="H11" s="20"/>
    </row>
    <row r="12" spans="1:8" ht="18" customHeight="1" thickBot="1">
      <c r="A12" s="108"/>
      <c r="B12" s="174"/>
      <c r="C12" s="106">
        <f>$E$2</f>
        <v>134.065</v>
      </c>
      <c r="D12" s="106">
        <v>103.67</v>
      </c>
      <c r="E12" s="146"/>
      <c r="F12" s="21"/>
      <c r="G12" s="20"/>
      <c r="H12" s="20"/>
    </row>
    <row r="13" spans="1:8" ht="18" customHeight="1">
      <c r="A13" s="108"/>
      <c r="B13" s="174" t="s">
        <v>58</v>
      </c>
      <c r="C13" s="105">
        <f>$D$2</f>
        <v>45352</v>
      </c>
      <c r="D13" s="105">
        <v>43739</v>
      </c>
      <c r="E13" s="147">
        <f>++C14/D14</f>
        <v>1.2828818311436034</v>
      </c>
      <c r="F13" s="21"/>
      <c r="G13" s="20"/>
      <c r="H13" s="20"/>
    </row>
    <row r="14" spans="1:8" ht="18" customHeight="1" thickBot="1">
      <c r="A14" s="108"/>
      <c r="B14" s="174"/>
      <c r="C14" s="106">
        <f>$E$2</f>
        <v>134.065</v>
      </c>
      <c r="D14" s="106">
        <v>104.503</v>
      </c>
      <c r="E14" s="146"/>
      <c r="F14" s="21"/>
      <c r="G14" s="20"/>
      <c r="H14" s="20"/>
    </row>
    <row r="15" spans="1:8" ht="18" customHeight="1">
      <c r="A15" s="108"/>
      <c r="B15" s="174" t="s">
        <v>59</v>
      </c>
      <c r="C15" s="105">
        <f>$D$2</f>
        <v>45352</v>
      </c>
      <c r="D15" s="105">
        <v>43800</v>
      </c>
      <c r="E15" s="147">
        <f>++C16/D16</f>
        <v>1.2655521362357693</v>
      </c>
      <c r="F15" s="21"/>
      <c r="G15" s="20"/>
      <c r="H15" s="20"/>
    </row>
    <row r="16" spans="1:8" ht="18" customHeight="1" thickBot="1">
      <c r="A16" s="108"/>
      <c r="B16" s="174"/>
      <c r="C16" s="106">
        <f>$E$2</f>
        <v>134.065</v>
      </c>
      <c r="D16" s="106">
        <v>105.934</v>
      </c>
      <c r="E16" s="146"/>
      <c r="F16" s="21"/>
      <c r="G16" s="20"/>
      <c r="H16" s="20"/>
    </row>
    <row r="17" spans="1:8" ht="18" customHeight="1">
      <c r="A17" s="119" t="s">
        <v>72</v>
      </c>
      <c r="B17" s="174" t="s">
        <v>79</v>
      </c>
      <c r="C17" s="105">
        <f>$D$2</f>
        <v>45352</v>
      </c>
      <c r="D17" s="105">
        <v>43862</v>
      </c>
      <c r="E17" s="147">
        <f>++C18/D18</f>
        <v>1.2542450579573203</v>
      </c>
      <c r="F17" s="21"/>
      <c r="G17" s="20"/>
      <c r="H17" s="20"/>
    </row>
    <row r="18" spans="1:8" ht="18" customHeight="1" thickBot="1">
      <c r="A18" s="119"/>
      <c r="B18" s="174"/>
      <c r="C18" s="106">
        <f>$E$2</f>
        <v>134.065</v>
      </c>
      <c r="D18" s="106">
        <v>106.889</v>
      </c>
      <c r="E18" s="146"/>
      <c r="F18" s="21"/>
      <c r="G18" s="20"/>
      <c r="H18" s="20"/>
    </row>
    <row r="19" spans="1:8" ht="18" customHeight="1">
      <c r="A19" s="119"/>
      <c r="B19" s="174" t="s">
        <v>80</v>
      </c>
      <c r="C19" s="105">
        <f>$D$2</f>
        <v>45352</v>
      </c>
      <c r="D19" s="105">
        <v>43922</v>
      </c>
      <c r="E19" s="147">
        <f>++C20/D20</f>
        <v>1.267694198855846</v>
      </c>
      <c r="F19" s="21"/>
      <c r="G19" s="20"/>
      <c r="H19" s="20"/>
    </row>
    <row r="20" spans="1:8" ht="18" customHeight="1" thickBot="1">
      <c r="A20" s="119"/>
      <c r="B20" s="174"/>
      <c r="C20" s="106">
        <f>$E$2</f>
        <v>134.065</v>
      </c>
      <c r="D20" s="106">
        <v>105.755</v>
      </c>
      <c r="E20" s="146"/>
      <c r="F20" s="21"/>
      <c r="G20" s="20"/>
      <c r="H20" s="20"/>
    </row>
    <row r="21" spans="1:8" ht="18" customHeight="1">
      <c r="A21" s="119"/>
      <c r="B21" s="174" t="s">
        <v>81</v>
      </c>
      <c r="C21" s="105">
        <f>$D$2</f>
        <v>45352</v>
      </c>
      <c r="D21" s="105">
        <v>43983</v>
      </c>
      <c r="E21" s="147">
        <f>++C22/D22</f>
        <v>1.2559605782112175</v>
      </c>
      <c r="F21" s="21"/>
      <c r="G21" s="20"/>
      <c r="H21" s="20"/>
    </row>
    <row r="22" spans="1:8" ht="18" customHeight="1" thickBot="1">
      <c r="A22" s="119"/>
      <c r="B22" s="174"/>
      <c r="C22" s="106">
        <f>$E$2</f>
        <v>134.065</v>
      </c>
      <c r="D22" s="106">
        <v>106.743</v>
      </c>
      <c r="E22" s="146"/>
      <c r="F22" s="21"/>
      <c r="G22" s="20"/>
      <c r="H22" s="20"/>
    </row>
    <row r="23" spans="1:8" ht="18" customHeight="1">
      <c r="A23" s="119"/>
      <c r="B23" s="174" t="s">
        <v>82</v>
      </c>
      <c r="C23" s="105">
        <f>$D$2</f>
        <v>45352</v>
      </c>
      <c r="D23" s="105">
        <v>44044</v>
      </c>
      <c r="E23" s="147">
        <f>++C24/D24</f>
        <v>1.2428731678826703</v>
      </c>
      <c r="F23" s="21"/>
      <c r="G23" s="20"/>
      <c r="H23" s="20"/>
    </row>
    <row r="24" spans="1:8" ht="18" customHeight="1" thickBot="1">
      <c r="A24" s="119"/>
      <c r="B24" s="174"/>
      <c r="C24" s="106">
        <f>$E$2</f>
        <v>134.065</v>
      </c>
      <c r="D24" s="106">
        <v>107.867</v>
      </c>
      <c r="E24" s="146"/>
      <c r="F24" s="21"/>
      <c r="G24" s="20"/>
      <c r="H24" s="20"/>
    </row>
    <row r="25" spans="1:8" ht="18" customHeight="1">
      <c r="A25" s="119"/>
      <c r="B25" s="174" t="s">
        <v>83</v>
      </c>
      <c r="C25" s="105">
        <f>$D$2</f>
        <v>45352</v>
      </c>
      <c r="D25" s="105">
        <v>44105</v>
      </c>
      <c r="E25" s="147">
        <f>++C26/D26</f>
        <v>1.2325096070752202</v>
      </c>
      <c r="F25" s="21"/>
      <c r="G25" s="20"/>
      <c r="H25" s="20"/>
    </row>
    <row r="26" spans="1:8" ht="18" customHeight="1" thickBot="1">
      <c r="A26" s="119"/>
      <c r="B26" s="174"/>
      <c r="C26" s="106">
        <f>$E$2</f>
        <v>134.065</v>
      </c>
      <c r="D26" s="106">
        <v>108.774</v>
      </c>
      <c r="E26" s="146"/>
      <c r="F26" s="21"/>
      <c r="G26" s="20"/>
      <c r="H26" s="20"/>
    </row>
    <row r="27" spans="1:8" ht="18" customHeight="1">
      <c r="A27" s="119"/>
      <c r="B27" s="174" t="s">
        <v>84</v>
      </c>
      <c r="C27" s="105">
        <f>$D$2</f>
        <v>45352</v>
      </c>
      <c r="D27" s="105">
        <v>44166</v>
      </c>
      <c r="E27" s="147">
        <f>++C28/D28</f>
        <v>1.2269037530543327</v>
      </c>
      <c r="F27" s="21"/>
      <c r="G27" s="20"/>
      <c r="H27" s="20"/>
    </row>
    <row r="28" spans="1:8" ht="18" customHeight="1" thickBot="1">
      <c r="A28" s="119"/>
      <c r="B28" s="174"/>
      <c r="C28" s="106">
        <f>$E$2</f>
        <v>134.065</v>
      </c>
      <c r="D28" s="106">
        <v>109.271</v>
      </c>
      <c r="E28" s="146"/>
      <c r="F28" s="21"/>
      <c r="G28" s="20"/>
      <c r="H28" s="20"/>
    </row>
    <row r="29" spans="1:8" ht="18" customHeight="1">
      <c r="A29" s="129" t="s">
        <v>96</v>
      </c>
      <c r="B29" s="174" t="s">
        <v>103</v>
      </c>
      <c r="C29" s="105">
        <f>$D$2</f>
        <v>45352</v>
      </c>
      <c r="D29" s="105">
        <v>44228</v>
      </c>
      <c r="E29" s="147">
        <f>++C30/D30</f>
        <v>1.2088055758428233</v>
      </c>
      <c r="F29" s="21"/>
      <c r="G29" s="20"/>
      <c r="H29" s="20"/>
    </row>
    <row r="30" spans="1:8" ht="18" customHeight="1" thickBot="1">
      <c r="A30" s="129"/>
      <c r="B30" s="174"/>
      <c r="C30" s="106">
        <f>$E$2</f>
        <v>134.065</v>
      </c>
      <c r="D30" s="106">
        <v>110.907</v>
      </c>
      <c r="E30" s="146"/>
      <c r="F30" s="21"/>
      <c r="G30" s="20"/>
      <c r="H30" s="20"/>
    </row>
    <row r="31" spans="1:8" ht="18" customHeight="1">
      <c r="A31" s="129"/>
      <c r="B31" s="174" t="s">
        <v>104</v>
      </c>
      <c r="C31" s="105">
        <f>$D$2</f>
        <v>45352</v>
      </c>
      <c r="D31" s="105">
        <v>44287</v>
      </c>
      <c r="E31" s="147">
        <f>++C32/D32</f>
        <v>1.194981727426687</v>
      </c>
      <c r="F31" s="21"/>
      <c r="G31" s="20"/>
      <c r="H31" s="20"/>
    </row>
    <row r="32" spans="1:8" ht="18" customHeight="1" thickBot="1">
      <c r="A32" s="129"/>
      <c r="B32" s="174"/>
      <c r="C32" s="106">
        <f>$E$2</f>
        <v>134.065</v>
      </c>
      <c r="D32" s="106">
        <v>112.19</v>
      </c>
      <c r="E32" s="146"/>
      <c r="F32" s="21"/>
      <c r="G32" s="20"/>
      <c r="H32" s="20"/>
    </row>
    <row r="33" spans="1:8" ht="18" customHeight="1">
      <c r="A33" s="129"/>
      <c r="B33" s="174" t="s">
        <v>105</v>
      </c>
      <c r="C33" s="105">
        <f>$D$2</f>
        <v>45352</v>
      </c>
      <c r="D33" s="105">
        <v>44348</v>
      </c>
      <c r="E33" s="147">
        <f>++C34/D34</f>
        <v>1.186226972694615</v>
      </c>
      <c r="F33" s="21"/>
      <c r="G33" s="20"/>
      <c r="H33" s="20"/>
    </row>
    <row r="34" spans="1:8" ht="18" customHeight="1" thickBot="1">
      <c r="A34" s="129"/>
      <c r="B34" s="174"/>
      <c r="C34" s="106">
        <f>$E$2</f>
        <v>134.065</v>
      </c>
      <c r="D34" s="106">
        <v>113.018</v>
      </c>
      <c r="E34" s="146"/>
      <c r="F34" s="21"/>
      <c r="G34" s="20"/>
      <c r="H34" s="20"/>
    </row>
    <row r="35" spans="1:8" ht="18" customHeight="1">
      <c r="A35" s="129"/>
      <c r="B35" s="174" t="s">
        <v>106</v>
      </c>
      <c r="C35" s="105">
        <f>$D$2</f>
        <v>45352</v>
      </c>
      <c r="D35" s="105">
        <v>44422</v>
      </c>
      <c r="E35" s="147">
        <f>++C36/D36</f>
        <v>1.177051598345903</v>
      </c>
      <c r="F35" s="21"/>
      <c r="G35" s="20"/>
      <c r="H35" s="20"/>
    </row>
    <row r="36" spans="1:8" ht="18" customHeight="1" thickBot="1">
      <c r="A36" s="129"/>
      <c r="B36" s="174"/>
      <c r="C36" s="106">
        <f>$E$2</f>
        <v>134.065</v>
      </c>
      <c r="D36" s="106">
        <v>113.899</v>
      </c>
      <c r="E36" s="146"/>
      <c r="F36" s="21"/>
      <c r="G36" s="20"/>
      <c r="H36" s="20"/>
    </row>
    <row r="37" spans="1:8" ht="18" customHeight="1">
      <c r="A37" s="129"/>
      <c r="B37" s="174" t="s">
        <v>107</v>
      </c>
      <c r="C37" s="105">
        <f>$D$2</f>
        <v>45352</v>
      </c>
      <c r="D37" s="105">
        <v>44470</v>
      </c>
      <c r="E37" s="147">
        <f>++C38/D38</f>
        <v>1.1601232249634392</v>
      </c>
      <c r="F37" s="21"/>
      <c r="G37" s="20"/>
      <c r="H37" s="20"/>
    </row>
    <row r="38" spans="1:8" ht="18" customHeight="1" thickBot="1">
      <c r="A38" s="129"/>
      <c r="B38" s="174"/>
      <c r="C38" s="106">
        <f>$E$2</f>
        <v>134.065</v>
      </c>
      <c r="D38" s="106">
        <v>115.561</v>
      </c>
      <c r="E38" s="146"/>
      <c r="F38" s="21"/>
      <c r="G38" s="20"/>
      <c r="H38" s="20"/>
    </row>
    <row r="39" spans="1:8" ht="18" customHeight="1">
      <c r="A39" s="129"/>
      <c r="B39" s="174" t="s">
        <v>108</v>
      </c>
      <c r="C39" s="105">
        <f>$D$2</f>
        <v>45352</v>
      </c>
      <c r="D39" s="105">
        <v>44531</v>
      </c>
      <c r="E39" s="147">
        <f>++C40/D40</f>
        <v>1.142846182698537</v>
      </c>
      <c r="F39" s="21"/>
      <c r="G39" s="20"/>
      <c r="H39" s="20"/>
    </row>
    <row r="40" spans="1:8" ht="18" customHeight="1" thickBot="1">
      <c r="A40" s="129"/>
      <c r="B40" s="174"/>
      <c r="C40" s="106">
        <f>$E$2</f>
        <v>134.065</v>
      </c>
      <c r="D40" s="106">
        <v>117.308</v>
      </c>
      <c r="E40" s="146"/>
      <c r="F40" s="21"/>
      <c r="G40" s="20"/>
      <c r="H40" s="20"/>
    </row>
    <row r="41" spans="1:8" ht="18" customHeight="1">
      <c r="A41" s="137" t="s">
        <v>120</v>
      </c>
      <c r="B41" s="174" t="s">
        <v>127</v>
      </c>
      <c r="C41" s="105">
        <f>$D$2</f>
        <v>45352</v>
      </c>
      <c r="D41" s="105">
        <v>44593</v>
      </c>
      <c r="E41" s="147">
        <f>++C42/D42</f>
        <v>1.1267765441541087</v>
      </c>
      <c r="F41" s="21"/>
      <c r="G41" s="20"/>
      <c r="H41" s="20"/>
    </row>
    <row r="42" spans="1:8" ht="18" customHeight="1" thickBot="1">
      <c r="A42" s="137"/>
      <c r="B42" s="174"/>
      <c r="C42" s="106">
        <f>$E$2</f>
        <v>134.065</v>
      </c>
      <c r="D42" s="106">
        <v>118.981</v>
      </c>
      <c r="E42" s="146"/>
      <c r="F42" s="21"/>
      <c r="G42" s="20"/>
      <c r="H42" s="20"/>
    </row>
    <row r="43" spans="1:8" ht="18" customHeight="1">
      <c r="A43" s="137"/>
      <c r="B43" s="174" t="s">
        <v>128</v>
      </c>
      <c r="C43" s="105">
        <f>$D$2</f>
        <v>45352</v>
      </c>
      <c r="D43" s="105">
        <v>44652</v>
      </c>
      <c r="E43" s="147">
        <f>++C44/D44</f>
        <v>1.1097269243185524</v>
      </c>
      <c r="F43" s="21"/>
      <c r="G43" s="20"/>
      <c r="H43" s="20"/>
    </row>
    <row r="44" spans="1:8" ht="18" customHeight="1" thickBot="1">
      <c r="A44" s="137"/>
      <c r="B44" s="174"/>
      <c r="C44" s="106">
        <f>$E$2</f>
        <v>134.065</v>
      </c>
      <c r="D44" s="106">
        <v>120.809</v>
      </c>
      <c r="E44" s="146"/>
      <c r="F44" s="21"/>
      <c r="G44" s="20"/>
      <c r="H44" s="20"/>
    </row>
    <row r="45" spans="1:8" ht="18" customHeight="1">
      <c r="A45" s="137"/>
      <c r="B45" s="174" t="s">
        <v>129</v>
      </c>
      <c r="C45" s="105">
        <f>$D$2</f>
        <v>45352</v>
      </c>
      <c r="D45" s="105">
        <v>44713</v>
      </c>
      <c r="E45" s="147">
        <f>++C46/D46</f>
        <v>1.098497263282095</v>
      </c>
      <c r="F45" s="21"/>
      <c r="G45" s="20"/>
      <c r="H45" s="20"/>
    </row>
    <row r="46" spans="1:8" ht="18" customHeight="1" thickBot="1">
      <c r="A46" s="137"/>
      <c r="B46" s="174"/>
      <c r="C46" s="106">
        <f>$E$2</f>
        <v>134.065</v>
      </c>
      <c r="D46" s="106">
        <v>122.044</v>
      </c>
      <c r="E46" s="146"/>
      <c r="F46" s="21"/>
      <c r="G46" s="20"/>
      <c r="H46" s="20"/>
    </row>
    <row r="47" spans="1:8" ht="18" customHeight="1">
      <c r="A47" s="137"/>
      <c r="B47" s="174" t="s">
        <v>130</v>
      </c>
      <c r="C47" s="105">
        <f>$D$2</f>
        <v>45352</v>
      </c>
      <c r="D47" s="105">
        <v>44787</v>
      </c>
      <c r="E47" s="147">
        <f>++C48/D48</f>
        <v>1.0828897522677157</v>
      </c>
      <c r="F47" s="21"/>
      <c r="G47" s="20"/>
      <c r="H47" s="20"/>
    </row>
    <row r="48" spans="1:8" ht="18" customHeight="1" thickBot="1">
      <c r="A48" s="137"/>
      <c r="B48" s="174"/>
      <c r="C48" s="106">
        <f>$E$2</f>
        <v>134.065</v>
      </c>
      <c r="D48" s="106">
        <v>123.803</v>
      </c>
      <c r="E48" s="146"/>
      <c r="F48" s="21"/>
      <c r="G48" s="20"/>
      <c r="H48" s="20"/>
    </row>
    <row r="49" spans="1:8" ht="18" customHeight="1">
      <c r="A49" s="137"/>
      <c r="B49" s="174" t="s">
        <v>131</v>
      </c>
      <c r="C49" s="105">
        <f>$D$2</f>
        <v>45352</v>
      </c>
      <c r="D49" s="105">
        <v>44835</v>
      </c>
      <c r="E49" s="147">
        <f>++C50/D50</f>
        <v>1.0701570931383506</v>
      </c>
      <c r="F49" s="21"/>
      <c r="G49" s="20"/>
      <c r="H49" s="20"/>
    </row>
    <row r="50" spans="1:8" ht="18" customHeight="1" thickBot="1">
      <c r="A50" s="137"/>
      <c r="B50" s="174"/>
      <c r="C50" s="106">
        <f>$E$2</f>
        <v>134.065</v>
      </c>
      <c r="D50" s="106">
        <v>125.276</v>
      </c>
      <c r="E50" s="146"/>
      <c r="F50" s="21"/>
      <c r="G50" s="20"/>
      <c r="H50" s="20"/>
    </row>
    <row r="51" spans="1:8" ht="18" customHeight="1">
      <c r="A51" s="137"/>
      <c r="B51" s="174" t="s">
        <v>132</v>
      </c>
      <c r="C51" s="105">
        <f>$D$2</f>
        <v>45352</v>
      </c>
      <c r="D51" s="105">
        <v>44896</v>
      </c>
      <c r="E51" s="147">
        <f>++C52/D52</f>
        <v>1.059986717057512</v>
      </c>
      <c r="F51" s="21"/>
      <c r="G51" s="20"/>
      <c r="H51" s="20"/>
    </row>
    <row r="52" spans="1:8" ht="18" customHeight="1" thickBot="1">
      <c r="A52" s="137"/>
      <c r="B52" s="174"/>
      <c r="C52" s="106">
        <f>$E$2</f>
        <v>134.065</v>
      </c>
      <c r="D52" s="106">
        <v>126.478</v>
      </c>
      <c r="E52" s="146"/>
      <c r="F52" s="21"/>
      <c r="G52" s="20"/>
      <c r="H52" s="20"/>
    </row>
    <row r="53" spans="1:8" ht="18" customHeight="1">
      <c r="A53" s="15" t="s">
        <v>151</v>
      </c>
      <c r="B53" s="174" t="s">
        <v>165</v>
      </c>
      <c r="C53" s="105">
        <f>$D$2</f>
        <v>45352</v>
      </c>
      <c r="D53" s="105">
        <v>44958</v>
      </c>
      <c r="E53" s="147">
        <f>++C54/D54</f>
        <v>1.047006544523062</v>
      </c>
      <c r="F53" s="21"/>
      <c r="G53" s="20"/>
      <c r="H53" s="20"/>
    </row>
    <row r="54" spans="1:8" ht="18" customHeight="1" thickBot="1">
      <c r="A54" s="15"/>
      <c r="B54" s="174"/>
      <c r="C54" s="106">
        <f>$E$2</f>
        <v>134.065</v>
      </c>
      <c r="D54" s="106">
        <v>128.046</v>
      </c>
      <c r="E54" s="146"/>
      <c r="F54" s="21"/>
      <c r="G54" s="20"/>
      <c r="H54" s="20"/>
    </row>
    <row r="55" spans="1:8" ht="18" customHeight="1">
      <c r="A55" s="15"/>
      <c r="B55" s="174" t="s">
        <v>166</v>
      </c>
      <c r="C55" s="105">
        <f>$D$2</f>
        <v>45352</v>
      </c>
      <c r="D55" s="105">
        <v>45017</v>
      </c>
      <c r="E55" s="147">
        <f>++C56/D56</f>
        <v>1.0444209001036124</v>
      </c>
      <c r="F55" s="21"/>
      <c r="G55" s="20"/>
      <c r="H55" s="20"/>
    </row>
    <row r="56" spans="1:8" ht="18" customHeight="1" thickBot="1">
      <c r="A56" s="15"/>
      <c r="B56" s="174"/>
      <c r="C56" s="106">
        <f>$E$2</f>
        <v>134.065</v>
      </c>
      <c r="D56" s="106">
        <v>128.363</v>
      </c>
      <c r="E56" s="146"/>
      <c r="F56" s="21"/>
      <c r="G56" s="20"/>
      <c r="H56" s="20"/>
    </row>
    <row r="57" spans="1:8" ht="18" customHeight="1">
      <c r="A57" s="15"/>
      <c r="B57" s="174" t="s">
        <v>167</v>
      </c>
      <c r="C57" s="105">
        <f>$D$2</f>
        <v>45352</v>
      </c>
      <c r="D57" s="105">
        <v>45078</v>
      </c>
      <c r="E57" s="147">
        <f>++C58/D58</f>
        <v>1.0456346420827678</v>
      </c>
      <c r="F57" s="21"/>
      <c r="G57" s="20"/>
      <c r="H57" s="20"/>
    </row>
    <row r="58" spans="1:8" ht="18" customHeight="1" thickBot="1">
      <c r="A58" s="15"/>
      <c r="B58" s="174"/>
      <c r="C58" s="106">
        <f>$E$2</f>
        <v>134.065</v>
      </c>
      <c r="D58" s="106">
        <v>128.214</v>
      </c>
      <c r="E58" s="146"/>
      <c r="F58" s="21"/>
      <c r="G58" s="20"/>
      <c r="H58" s="20"/>
    </row>
    <row r="59" spans="1:8" ht="18" customHeight="1">
      <c r="A59" s="15"/>
      <c r="B59" s="174" t="s">
        <v>168</v>
      </c>
      <c r="C59" s="105">
        <f>$D$2</f>
        <v>45352</v>
      </c>
      <c r="D59" s="105">
        <v>45152</v>
      </c>
      <c r="E59" s="147">
        <f>++C60/D60</f>
        <v>1.0348913504959667</v>
      </c>
      <c r="F59" s="21"/>
      <c r="G59" s="20"/>
      <c r="H59" s="20"/>
    </row>
    <row r="60" spans="1:8" ht="18" customHeight="1" thickBot="1">
      <c r="A60" s="15"/>
      <c r="B60" s="174"/>
      <c r="C60" s="106">
        <f>$E$2</f>
        <v>134.065</v>
      </c>
      <c r="D60" s="106">
        <v>129.545</v>
      </c>
      <c r="E60" s="146"/>
      <c r="F60" s="21"/>
      <c r="G60" s="20"/>
      <c r="H60" s="20"/>
    </row>
    <row r="61" spans="1:8" ht="18" customHeight="1">
      <c r="A61" s="15"/>
      <c r="B61" s="174" t="s">
        <v>157</v>
      </c>
      <c r="C61" s="105">
        <f>$D$2</f>
        <v>45352</v>
      </c>
      <c r="D61" s="105">
        <v>45200</v>
      </c>
      <c r="E61" s="147">
        <f>++C62/D62</f>
        <v>1.0264606573819568</v>
      </c>
      <c r="F61" s="21"/>
      <c r="G61" s="20"/>
      <c r="H61" s="20"/>
    </row>
    <row r="62" spans="1:8" ht="18" customHeight="1" thickBot="1">
      <c r="A62" s="15"/>
      <c r="B62" s="174"/>
      <c r="C62" s="106">
        <f>$E$2</f>
        <v>134.065</v>
      </c>
      <c r="D62" s="106">
        <v>130.609</v>
      </c>
      <c r="E62" s="146"/>
      <c r="F62" s="21"/>
      <c r="G62" s="20"/>
      <c r="H62" s="20"/>
    </row>
    <row r="63" spans="1:8" ht="18" customHeight="1">
      <c r="A63" s="15"/>
      <c r="B63" s="174" t="s">
        <v>158</v>
      </c>
      <c r="C63" s="105">
        <f>$D$2</f>
        <v>45352</v>
      </c>
      <c r="D63" s="105">
        <v>45261</v>
      </c>
      <c r="E63" s="147">
        <f>++C64/D64</f>
        <v>1.01278206280737</v>
      </c>
      <c r="F63" s="21"/>
      <c r="G63" s="20"/>
      <c r="H63" s="20"/>
    </row>
    <row r="64" spans="1:8" ht="18" customHeight="1" thickBot="1">
      <c r="A64" s="15"/>
      <c r="B64" s="174"/>
      <c r="C64" s="106">
        <f>$E$2</f>
        <v>134.065</v>
      </c>
      <c r="D64" s="106">
        <v>132.373</v>
      </c>
      <c r="E64" s="146"/>
      <c r="F64" s="21"/>
      <c r="G64" s="20"/>
      <c r="H64" s="20"/>
    </row>
    <row r="65" spans="1:8" ht="18" customHeight="1">
      <c r="A65" s="15" t="s">
        <v>169</v>
      </c>
      <c r="B65" s="174" t="s">
        <v>170</v>
      </c>
      <c r="C65" s="105">
        <f>$D$2</f>
        <v>45352</v>
      </c>
      <c r="D65" s="105">
        <v>45323</v>
      </c>
      <c r="E65" s="147">
        <f>++C66/D66</f>
        <v>1.0028725099303566</v>
      </c>
      <c r="F65" s="21"/>
      <c r="G65" s="20"/>
      <c r="H65" s="20"/>
    </row>
    <row r="66" spans="1:8" ht="18" customHeight="1" thickBot="1">
      <c r="A66" s="15"/>
      <c r="B66" s="174"/>
      <c r="C66" s="106">
        <f>$E$2</f>
        <v>134.065</v>
      </c>
      <c r="D66" s="106">
        <v>133.681</v>
      </c>
      <c r="E66" s="146"/>
      <c r="F66" s="21"/>
      <c r="G66" s="20"/>
      <c r="H66" s="20"/>
    </row>
    <row r="67" spans="1:8" ht="18" customHeight="1">
      <c r="A67" s="15"/>
      <c r="B67" s="174" t="s">
        <v>171</v>
      </c>
      <c r="C67" s="105">
        <f>$D$2</f>
        <v>45352</v>
      </c>
      <c r="D67" s="105">
        <v>45383</v>
      </c>
      <c r="E67" s="147">
        <f>++C68/D68</f>
        <v>1</v>
      </c>
      <c r="F67" s="21"/>
      <c r="G67" s="20"/>
      <c r="H67" s="20"/>
    </row>
    <row r="68" spans="1:8" ht="18" customHeight="1" thickBot="1">
      <c r="A68" s="15"/>
      <c r="B68" s="174"/>
      <c r="C68" s="106">
        <f>$E$2</f>
        <v>134.065</v>
      </c>
      <c r="D68" s="106">
        <f>E2</f>
        <v>134.065</v>
      </c>
      <c r="E68" s="146"/>
      <c r="F68" s="21"/>
      <c r="G68" s="20"/>
      <c r="H68" s="20"/>
    </row>
    <row r="69" spans="1:8" ht="18" customHeight="1">
      <c r="A69" s="15"/>
      <c r="B69" s="174" t="s">
        <v>172</v>
      </c>
      <c r="C69" s="105">
        <f>$D$2</f>
        <v>45352</v>
      </c>
      <c r="D69" s="105">
        <v>45444</v>
      </c>
      <c r="E69" s="147">
        <f>++C70/D70</f>
        <v>1</v>
      </c>
      <c r="F69" s="21"/>
      <c r="G69" s="20"/>
      <c r="H69" s="20"/>
    </row>
    <row r="70" spans="1:8" ht="18" customHeight="1" thickBot="1">
      <c r="A70" s="15"/>
      <c r="B70" s="174"/>
      <c r="C70" s="106">
        <f>$E$2</f>
        <v>134.065</v>
      </c>
      <c r="D70" s="106">
        <f>E2</f>
        <v>134.065</v>
      </c>
      <c r="E70" s="146"/>
      <c r="F70" s="21"/>
      <c r="G70" s="20"/>
      <c r="H70" s="20"/>
    </row>
    <row r="71" spans="1:8" ht="18" customHeight="1">
      <c r="A71" s="15"/>
      <c r="B71" s="174" t="s">
        <v>173</v>
      </c>
      <c r="C71" s="105">
        <f>$D$2</f>
        <v>45352</v>
      </c>
      <c r="D71" s="105">
        <v>45518</v>
      </c>
      <c r="E71" s="147">
        <f>++C72/D72</f>
        <v>1</v>
      </c>
      <c r="F71" s="21"/>
      <c r="G71" s="20"/>
      <c r="H71" s="20"/>
    </row>
    <row r="72" spans="1:8" ht="18" customHeight="1" thickBot="1">
      <c r="A72" s="15"/>
      <c r="B72" s="174"/>
      <c r="C72" s="106">
        <f>$E$2</f>
        <v>134.065</v>
      </c>
      <c r="D72" s="106">
        <f>E2</f>
        <v>134.065</v>
      </c>
      <c r="E72" s="146"/>
      <c r="F72" s="21"/>
      <c r="G72" s="20"/>
      <c r="H72" s="20"/>
    </row>
    <row r="73" spans="1:8" ht="18" customHeight="1">
      <c r="A73" s="15"/>
      <c r="B73" s="174" t="s">
        <v>174</v>
      </c>
      <c r="C73" s="105">
        <f>$D$2</f>
        <v>45352</v>
      </c>
      <c r="D73" s="105">
        <v>45566</v>
      </c>
      <c r="E73" s="147">
        <f>++C74/D74</f>
        <v>1</v>
      </c>
      <c r="F73" s="21"/>
      <c r="G73" s="20"/>
      <c r="H73" s="20"/>
    </row>
    <row r="74" spans="1:8" ht="18" customHeight="1" thickBot="1">
      <c r="A74" s="15"/>
      <c r="B74" s="174"/>
      <c r="C74" s="106">
        <f>$E$2</f>
        <v>134.065</v>
      </c>
      <c r="D74" s="106">
        <f>E2</f>
        <v>134.065</v>
      </c>
      <c r="E74" s="146"/>
      <c r="F74" s="21"/>
      <c r="G74" s="20"/>
      <c r="H74" s="20"/>
    </row>
    <row r="75" spans="1:8" ht="18" customHeight="1">
      <c r="A75" s="15"/>
      <c r="B75" s="174" t="s">
        <v>175</v>
      </c>
      <c r="C75" s="105">
        <f>$D$2</f>
        <v>45352</v>
      </c>
      <c r="D75" s="105">
        <v>45627</v>
      </c>
      <c r="E75" s="147">
        <f>++C76/D76</f>
        <v>1</v>
      </c>
      <c r="F75" s="21"/>
      <c r="G75" s="20"/>
      <c r="H75" s="20"/>
    </row>
    <row r="76" spans="1:8" ht="18" customHeight="1" thickBot="1">
      <c r="A76" s="15"/>
      <c r="B76" s="174"/>
      <c r="C76" s="106">
        <f>$E$2</f>
        <v>134.065</v>
      </c>
      <c r="D76" s="106">
        <f>E2</f>
        <v>134.065</v>
      </c>
      <c r="E76" s="146"/>
      <c r="F76" s="21"/>
      <c r="G76" s="20"/>
      <c r="H76" s="20"/>
    </row>
    <row r="77" spans="1:8" ht="18" customHeight="1">
      <c r="A77" s="15"/>
      <c r="B77" s="15"/>
      <c r="C77" s="107"/>
      <c r="D77" s="107"/>
      <c r="E77" s="17"/>
      <c r="F77" s="21"/>
      <c r="G77" s="20"/>
      <c r="H77" s="20"/>
    </row>
    <row r="78" spans="1:8" ht="18" customHeight="1">
      <c r="A78" s="15"/>
      <c r="B78" s="15"/>
      <c r="C78" s="107"/>
      <c r="D78" s="107"/>
      <c r="E78" s="17"/>
      <c r="F78" s="21"/>
      <c r="G78" s="20"/>
      <c r="H78" s="20"/>
    </row>
    <row r="79" spans="1:8" ht="18" customHeight="1">
      <c r="A79" s="15"/>
      <c r="B79" s="15"/>
      <c r="C79" s="107"/>
      <c r="D79" s="107"/>
      <c r="E79" s="17"/>
      <c r="F79" s="21"/>
      <c r="G79" s="20"/>
      <c r="H79" s="20"/>
    </row>
    <row r="80" spans="1:8" ht="18" customHeight="1" hidden="1">
      <c r="A80" s="15"/>
      <c r="B80" s="15"/>
      <c r="C80" s="107"/>
      <c r="D80" s="107"/>
      <c r="E80" s="17"/>
      <c r="F80" s="21"/>
      <c r="G80" s="20"/>
      <c r="H80" s="20"/>
    </row>
    <row r="81" spans="1:8" ht="18" customHeight="1" hidden="1" thickBot="1">
      <c r="A81" s="15"/>
      <c r="B81" s="15"/>
      <c r="C81" s="107"/>
      <c r="D81" s="107"/>
      <c r="E81" s="17"/>
      <c r="F81" s="21"/>
      <c r="G81" s="20"/>
      <c r="H81" s="20"/>
    </row>
    <row r="82" spans="1:6" s="14" customFormat="1" ht="31.5" customHeight="1" hidden="1" thickBot="1">
      <c r="A82" s="22" t="s">
        <v>8</v>
      </c>
      <c r="B82" s="23" t="s">
        <v>9</v>
      </c>
      <c r="C82" s="24" t="s">
        <v>2</v>
      </c>
      <c r="D82" s="24" t="s">
        <v>39</v>
      </c>
      <c r="E82" s="24" t="s">
        <v>7</v>
      </c>
      <c r="F82" s="25" t="s">
        <v>10</v>
      </c>
    </row>
    <row r="83" spans="1:6" s="14" customFormat="1" ht="21.75" customHeight="1" hidden="1" thickBot="1">
      <c r="A83" s="34" t="s">
        <v>53</v>
      </c>
      <c r="B83" s="112" t="s">
        <v>65</v>
      </c>
      <c r="C83" s="35">
        <f>'DESGLOSE POR BIMESTRE'!C8</f>
        <v>0</v>
      </c>
      <c r="D83" s="111">
        <f>E5</f>
        <v>1.300604390807051</v>
      </c>
      <c r="E83" s="37">
        <f>++C83*D83</f>
        <v>0</v>
      </c>
      <c r="F83" s="36">
        <f aca="true" t="shared" si="0" ref="F83:F88">ABS(ROUNDUP((E83-C83),0))</f>
        <v>0</v>
      </c>
    </row>
    <row r="84" spans="1:6" s="14" customFormat="1" ht="21.75" customHeight="1" hidden="1">
      <c r="A84" s="34"/>
      <c r="B84" s="112" t="s">
        <v>66</v>
      </c>
      <c r="C84" s="35">
        <f>'DESGLOSE POR BIMESTRE'!C9</f>
        <v>0</v>
      </c>
      <c r="D84" s="110">
        <f>E7</f>
        <v>1.2949261573828128</v>
      </c>
      <c r="E84" s="35">
        <f aca="true" t="shared" si="1" ref="E84:E100">++C84*D84</f>
        <v>0</v>
      </c>
      <c r="F84" s="36">
        <f t="shared" si="0"/>
        <v>0</v>
      </c>
    </row>
    <row r="85" spans="1:6" s="14" customFormat="1" ht="21.75" customHeight="1" hidden="1">
      <c r="A85" s="34"/>
      <c r="B85" s="112" t="s">
        <v>67</v>
      </c>
      <c r="C85" s="35">
        <f>'DESGLOSE POR BIMESTRE'!C10</f>
        <v>0</v>
      </c>
      <c r="D85" s="110">
        <f>E9</f>
        <v>1.2978344417661352</v>
      </c>
      <c r="E85" s="35">
        <f t="shared" si="1"/>
        <v>0</v>
      </c>
      <c r="F85" s="36">
        <f t="shared" si="0"/>
        <v>0</v>
      </c>
    </row>
    <row r="86" spans="1:6" s="14" customFormat="1" ht="21.75" customHeight="1" hidden="1">
      <c r="A86" s="34"/>
      <c r="B86" s="112" t="s">
        <v>68</v>
      </c>
      <c r="C86" s="35">
        <f>'DESGLOSE POR BIMESTRE'!C11</f>
        <v>0</v>
      </c>
      <c r="D86" s="110">
        <f>E11</f>
        <v>1.2931899295842577</v>
      </c>
      <c r="E86" s="35">
        <f t="shared" si="1"/>
        <v>0</v>
      </c>
      <c r="F86" s="36">
        <f t="shared" si="0"/>
        <v>0</v>
      </c>
    </row>
    <row r="87" spans="1:6" s="14" customFormat="1" ht="21.75" customHeight="1" hidden="1">
      <c r="A87" s="34"/>
      <c r="B87" s="112" t="s">
        <v>69</v>
      </c>
      <c r="C87" s="35">
        <f>'DESGLOSE POR BIMESTRE'!C12</f>
        <v>0</v>
      </c>
      <c r="D87" s="110">
        <f>E13</f>
        <v>1.2828818311436034</v>
      </c>
      <c r="E87" s="35">
        <f t="shared" si="1"/>
        <v>0</v>
      </c>
      <c r="F87" s="36">
        <f t="shared" si="0"/>
        <v>0</v>
      </c>
    </row>
    <row r="88" spans="1:6" s="14" customFormat="1" ht="21.75" customHeight="1" hidden="1">
      <c r="A88" s="34"/>
      <c r="B88" s="112" t="s">
        <v>64</v>
      </c>
      <c r="C88" s="35">
        <f>'DESGLOSE POR BIMESTRE'!C13</f>
        <v>0</v>
      </c>
      <c r="D88" s="110">
        <f>E15</f>
        <v>1.2655521362357693</v>
      </c>
      <c r="E88" s="35">
        <f t="shared" si="1"/>
        <v>0</v>
      </c>
      <c r="F88" s="36">
        <f t="shared" si="0"/>
        <v>0</v>
      </c>
    </row>
    <row r="89" spans="1:6" s="14" customFormat="1" ht="21.75" customHeight="1" hidden="1" thickBot="1">
      <c r="A89" s="34" t="s">
        <v>72</v>
      </c>
      <c r="B89" s="119" t="s">
        <v>85</v>
      </c>
      <c r="C89" s="35">
        <f>'DESGLOSE POR BIMESTRE'!C15</f>
        <v>0</v>
      </c>
      <c r="D89" s="118">
        <f>E17</f>
        <v>1.2542450579573203</v>
      </c>
      <c r="E89" s="35">
        <f t="shared" si="1"/>
        <v>0</v>
      </c>
      <c r="F89" s="36">
        <f aca="true" t="shared" si="2" ref="F89:F94">ABS(ROUNDUP((E89-C89),0))</f>
        <v>0</v>
      </c>
    </row>
    <row r="90" spans="1:6" s="14" customFormat="1" ht="21.75" customHeight="1" hidden="1">
      <c r="A90" s="34"/>
      <c r="B90" s="119" t="s">
        <v>86</v>
      </c>
      <c r="C90" s="35">
        <f>'DESGLOSE POR BIMESTRE'!C16</f>
        <v>0</v>
      </c>
      <c r="D90" s="117">
        <f>E19</f>
        <v>1.267694198855846</v>
      </c>
      <c r="E90" s="35">
        <f t="shared" si="1"/>
        <v>0</v>
      </c>
      <c r="F90" s="36">
        <f t="shared" si="2"/>
        <v>0</v>
      </c>
    </row>
    <row r="91" spans="1:6" s="14" customFormat="1" ht="21.75" customHeight="1" hidden="1">
      <c r="A91" s="34"/>
      <c r="B91" s="119" t="s">
        <v>87</v>
      </c>
      <c r="C91" s="35">
        <f>'DESGLOSE POR BIMESTRE'!C17</f>
        <v>0</v>
      </c>
      <c r="D91" s="117">
        <f>E21</f>
        <v>1.2559605782112175</v>
      </c>
      <c r="E91" s="35">
        <f t="shared" si="1"/>
        <v>0</v>
      </c>
      <c r="F91" s="36">
        <f t="shared" si="2"/>
        <v>0</v>
      </c>
    </row>
    <row r="92" spans="1:6" s="14" customFormat="1" ht="21.75" customHeight="1" hidden="1">
      <c r="A92" s="34"/>
      <c r="B92" s="119" t="s">
        <v>88</v>
      </c>
      <c r="C92" s="35">
        <f>'DESGLOSE POR BIMESTRE'!C18</f>
        <v>0</v>
      </c>
      <c r="D92" s="117">
        <f>E23</f>
        <v>1.2428731678826703</v>
      </c>
      <c r="E92" s="35">
        <f t="shared" si="1"/>
        <v>0</v>
      </c>
      <c r="F92" s="36">
        <f t="shared" si="2"/>
        <v>0</v>
      </c>
    </row>
    <row r="93" spans="1:6" s="14" customFormat="1" ht="21.75" customHeight="1" hidden="1">
      <c r="A93" s="34"/>
      <c r="B93" s="119" t="s">
        <v>89</v>
      </c>
      <c r="C93" s="35">
        <f>'DESGLOSE POR BIMESTRE'!C19</f>
        <v>0</v>
      </c>
      <c r="D93" s="117">
        <f>E25</f>
        <v>1.2325096070752202</v>
      </c>
      <c r="E93" s="35">
        <f t="shared" si="1"/>
        <v>0</v>
      </c>
      <c r="F93" s="36">
        <f t="shared" si="2"/>
        <v>0</v>
      </c>
    </row>
    <row r="94" spans="1:6" s="14" customFormat="1" ht="21.75" customHeight="1" hidden="1">
      <c r="A94" s="34"/>
      <c r="B94" s="119" t="s">
        <v>90</v>
      </c>
      <c r="C94" s="35">
        <f>'DESGLOSE POR BIMESTRE'!C20</f>
        <v>0</v>
      </c>
      <c r="D94" s="117">
        <f>E27</f>
        <v>1.2269037530543327</v>
      </c>
      <c r="E94" s="35">
        <f t="shared" si="1"/>
        <v>0</v>
      </c>
      <c r="F94" s="36">
        <f t="shared" si="2"/>
        <v>0</v>
      </c>
    </row>
    <row r="95" spans="1:6" s="14" customFormat="1" ht="21.75" customHeight="1" hidden="1" thickBot="1">
      <c r="A95" s="34" t="s">
        <v>96</v>
      </c>
      <c r="B95" s="129" t="s">
        <v>109</v>
      </c>
      <c r="C95" s="35">
        <f>'DESGLOSE POR BIMESTRE'!C22</f>
        <v>0</v>
      </c>
      <c r="D95" s="128">
        <f>E29</f>
        <v>1.2088055758428233</v>
      </c>
      <c r="E95" s="35">
        <f t="shared" si="1"/>
        <v>0</v>
      </c>
      <c r="F95" s="36">
        <f aca="true" t="shared" si="3" ref="F95:F106">ABS(ROUNDUP((E95-C95),0))</f>
        <v>0</v>
      </c>
    </row>
    <row r="96" spans="1:6" s="14" customFormat="1" ht="21.75" customHeight="1" hidden="1">
      <c r="A96" s="34"/>
      <c r="B96" s="129" t="s">
        <v>110</v>
      </c>
      <c r="C96" s="35">
        <f>'DESGLOSE POR BIMESTRE'!C23</f>
        <v>0</v>
      </c>
      <c r="D96" s="127">
        <f>E31</f>
        <v>1.194981727426687</v>
      </c>
      <c r="E96" s="35">
        <f t="shared" si="1"/>
        <v>0</v>
      </c>
      <c r="F96" s="36">
        <f t="shared" si="3"/>
        <v>0</v>
      </c>
    </row>
    <row r="97" spans="1:6" s="14" customFormat="1" ht="21.75" customHeight="1" hidden="1">
      <c r="A97" s="34"/>
      <c r="B97" s="129" t="s">
        <v>111</v>
      </c>
      <c r="C97" s="35">
        <f>'DESGLOSE POR BIMESTRE'!C24</f>
        <v>0</v>
      </c>
      <c r="D97" s="127">
        <f>E33</f>
        <v>1.186226972694615</v>
      </c>
      <c r="E97" s="35">
        <f t="shared" si="1"/>
        <v>0</v>
      </c>
      <c r="F97" s="36">
        <f t="shared" si="3"/>
        <v>0</v>
      </c>
    </row>
    <row r="98" spans="1:6" s="14" customFormat="1" ht="21.75" customHeight="1" hidden="1">
      <c r="A98" s="34"/>
      <c r="B98" s="129" t="s">
        <v>112</v>
      </c>
      <c r="C98" s="35">
        <f>'DESGLOSE POR BIMESTRE'!C25</f>
        <v>0</v>
      </c>
      <c r="D98" s="127">
        <f>E35</f>
        <v>1.177051598345903</v>
      </c>
      <c r="E98" s="35">
        <f t="shared" si="1"/>
        <v>0</v>
      </c>
      <c r="F98" s="36">
        <f t="shared" si="3"/>
        <v>0</v>
      </c>
    </row>
    <row r="99" spans="1:6" s="14" customFormat="1" ht="21.75" customHeight="1" hidden="1">
      <c r="A99" s="34"/>
      <c r="B99" s="129" t="s">
        <v>113</v>
      </c>
      <c r="C99" s="35">
        <f>'DESGLOSE POR BIMESTRE'!C26</f>
        <v>0</v>
      </c>
      <c r="D99" s="127">
        <f>E37</f>
        <v>1.1601232249634392</v>
      </c>
      <c r="E99" s="35">
        <f t="shared" si="1"/>
        <v>0</v>
      </c>
      <c r="F99" s="36">
        <f t="shared" si="3"/>
        <v>0</v>
      </c>
    </row>
    <row r="100" spans="1:6" s="14" customFormat="1" ht="21.75" customHeight="1" hidden="1">
      <c r="A100" s="34"/>
      <c r="B100" s="129" t="s">
        <v>114</v>
      </c>
      <c r="C100" s="35">
        <f>'DESGLOSE POR BIMESTRE'!C27</f>
        <v>0</v>
      </c>
      <c r="D100" s="135">
        <f>E39</f>
        <v>1.142846182698537</v>
      </c>
      <c r="E100" s="35">
        <f t="shared" si="1"/>
        <v>0</v>
      </c>
      <c r="F100" s="36">
        <f t="shared" si="3"/>
        <v>0</v>
      </c>
    </row>
    <row r="101" spans="1:6" ht="24.75" customHeight="1" hidden="1" thickBot="1">
      <c r="A101" s="34" t="s">
        <v>120</v>
      </c>
      <c r="B101" s="137" t="s">
        <v>137</v>
      </c>
      <c r="C101" s="35">
        <f>'DESGLOSE POR BIMESTRE'!C29</f>
        <v>0</v>
      </c>
      <c r="D101" s="136">
        <f>E41</f>
        <v>1.1267765441541087</v>
      </c>
      <c r="E101" s="35">
        <f aca="true" t="shared" si="4" ref="E101:E106">++C101*D101</f>
        <v>0</v>
      </c>
      <c r="F101" s="36">
        <f t="shared" si="3"/>
        <v>0</v>
      </c>
    </row>
    <row r="102" spans="1:6" ht="24.75" customHeight="1" hidden="1">
      <c r="A102" s="34"/>
      <c r="B102" s="137" t="s">
        <v>138</v>
      </c>
      <c r="C102" s="35">
        <f>'DESGLOSE POR BIMESTRE'!C30</f>
        <v>0</v>
      </c>
      <c r="D102" s="135">
        <f>E43</f>
        <v>1.1097269243185524</v>
      </c>
      <c r="E102" s="35">
        <f t="shared" si="4"/>
        <v>0</v>
      </c>
      <c r="F102" s="36">
        <f t="shared" si="3"/>
        <v>0</v>
      </c>
    </row>
    <row r="103" spans="1:6" ht="24.75" customHeight="1" hidden="1">
      <c r="A103" s="34"/>
      <c r="B103" s="137" t="s">
        <v>139</v>
      </c>
      <c r="C103" s="35">
        <f>'DESGLOSE POR BIMESTRE'!C31</f>
        <v>0</v>
      </c>
      <c r="D103" s="135">
        <f>E45</f>
        <v>1.098497263282095</v>
      </c>
      <c r="E103" s="35">
        <f t="shared" si="4"/>
        <v>0</v>
      </c>
      <c r="F103" s="36">
        <f t="shared" si="3"/>
        <v>0</v>
      </c>
    </row>
    <row r="104" spans="1:6" ht="24.75" customHeight="1" hidden="1">
      <c r="A104" s="34"/>
      <c r="B104" s="137" t="s">
        <v>140</v>
      </c>
      <c r="C104" s="35">
        <f>'DESGLOSE POR BIMESTRE'!C32</f>
        <v>0</v>
      </c>
      <c r="D104" s="135">
        <f>E47</f>
        <v>1.0828897522677157</v>
      </c>
      <c r="E104" s="35">
        <f t="shared" si="4"/>
        <v>0</v>
      </c>
      <c r="F104" s="36">
        <f t="shared" si="3"/>
        <v>0</v>
      </c>
    </row>
    <row r="105" spans="1:6" ht="24.75" customHeight="1" hidden="1">
      <c r="A105" s="34"/>
      <c r="B105" s="137" t="s">
        <v>141</v>
      </c>
      <c r="C105" s="35">
        <f>'DESGLOSE POR BIMESTRE'!C33</f>
        <v>0</v>
      </c>
      <c r="D105" s="135">
        <f>E49</f>
        <v>1.0701570931383506</v>
      </c>
      <c r="E105" s="35">
        <f t="shared" si="4"/>
        <v>0</v>
      </c>
      <c r="F105" s="36">
        <f t="shared" si="3"/>
        <v>0</v>
      </c>
    </row>
    <row r="106" spans="1:6" ht="24.75" customHeight="1" hidden="1">
      <c r="A106" s="34"/>
      <c r="B106" s="137" t="s">
        <v>142</v>
      </c>
      <c r="C106" s="35">
        <f>'DESGLOSE POR BIMESTRE'!C34</f>
        <v>0</v>
      </c>
      <c r="D106" s="135">
        <f>E51</f>
        <v>1.059986717057512</v>
      </c>
      <c r="E106" s="35">
        <f t="shared" si="4"/>
        <v>0</v>
      </c>
      <c r="F106" s="36">
        <f t="shared" si="3"/>
        <v>0</v>
      </c>
    </row>
    <row r="107" spans="1:6" ht="24.75" customHeight="1" hidden="1" thickBot="1">
      <c r="A107" s="34" t="s">
        <v>151</v>
      </c>
      <c r="B107" s="157" t="s">
        <v>164</v>
      </c>
      <c r="C107" s="35">
        <f>'DESGLOSE POR BIMESTRE'!C36</f>
        <v>0</v>
      </c>
      <c r="D107" s="136">
        <f>E53</f>
        <v>1.047006544523062</v>
      </c>
      <c r="E107" s="35">
        <f aca="true" t="shared" si="5" ref="E107:E112">++C107*D107</f>
        <v>0</v>
      </c>
      <c r="F107" s="36">
        <f aca="true" t="shared" si="6" ref="F107:F112">ABS(ROUNDUP((E107-C107),0))</f>
        <v>0</v>
      </c>
    </row>
    <row r="108" spans="1:6" ht="24.75" customHeight="1" hidden="1">
      <c r="A108" s="34"/>
      <c r="B108" s="157" t="s">
        <v>163</v>
      </c>
      <c r="C108" s="35">
        <f>'DESGLOSE POR BIMESTRE'!C37</f>
        <v>0</v>
      </c>
      <c r="D108" s="135">
        <f>E55</f>
        <v>1.0444209001036124</v>
      </c>
      <c r="E108" s="35">
        <f t="shared" si="5"/>
        <v>0</v>
      </c>
      <c r="F108" s="36">
        <f t="shared" si="6"/>
        <v>0</v>
      </c>
    </row>
    <row r="109" spans="1:6" ht="24.75" customHeight="1" hidden="1">
      <c r="A109" s="34"/>
      <c r="B109" s="157" t="s">
        <v>162</v>
      </c>
      <c r="C109" s="35">
        <f>'DESGLOSE POR BIMESTRE'!C38</f>
        <v>0</v>
      </c>
      <c r="D109" s="135">
        <f>E57</f>
        <v>1.0456346420827678</v>
      </c>
      <c r="E109" s="35">
        <f t="shared" si="5"/>
        <v>0</v>
      </c>
      <c r="F109" s="36">
        <f t="shared" si="6"/>
        <v>0</v>
      </c>
    </row>
    <row r="110" spans="1:6" ht="24.75" customHeight="1" hidden="1">
      <c r="A110" s="34"/>
      <c r="B110" s="157" t="s">
        <v>161</v>
      </c>
      <c r="C110" s="35">
        <f>'DESGLOSE POR BIMESTRE'!C39</f>
        <v>0</v>
      </c>
      <c r="D110" s="135">
        <f>E59</f>
        <v>1.0348913504959667</v>
      </c>
      <c r="E110" s="35">
        <f t="shared" si="5"/>
        <v>0</v>
      </c>
      <c r="F110" s="36">
        <f t="shared" si="6"/>
        <v>0</v>
      </c>
    </row>
    <row r="111" spans="1:6" ht="24.75" customHeight="1" hidden="1">
      <c r="A111" s="34"/>
      <c r="B111" s="157" t="s">
        <v>160</v>
      </c>
      <c r="C111" s="35">
        <f>'DESGLOSE POR BIMESTRE'!C40</f>
        <v>0</v>
      </c>
      <c r="D111" s="135">
        <f>E61</f>
        <v>1.0264606573819568</v>
      </c>
      <c r="E111" s="35">
        <f t="shared" si="5"/>
        <v>0</v>
      </c>
      <c r="F111" s="36">
        <f t="shared" si="6"/>
        <v>0</v>
      </c>
    </row>
    <row r="112" spans="1:6" ht="24.75" customHeight="1" hidden="1">
      <c r="A112" s="34"/>
      <c r="B112" s="157" t="s">
        <v>159</v>
      </c>
      <c r="C112" s="35">
        <f>'DESGLOSE POR BIMESTRE'!C41</f>
        <v>0</v>
      </c>
      <c r="D112" s="135">
        <f>E63</f>
        <v>1.01278206280737</v>
      </c>
      <c r="E112" s="35">
        <f t="shared" si="5"/>
        <v>0</v>
      </c>
      <c r="F112" s="36">
        <f t="shared" si="6"/>
        <v>0</v>
      </c>
    </row>
    <row r="113" spans="1:6" ht="24.75" customHeight="1" hidden="1" thickBot="1">
      <c r="A113" s="34" t="s">
        <v>169</v>
      </c>
      <c r="B113" s="158" t="s">
        <v>176</v>
      </c>
      <c r="C113" s="35">
        <f>'DESGLOSE POR BIMESTRE'!C43</f>
        <v>0</v>
      </c>
      <c r="D113" s="136">
        <f>E65</f>
        <v>1.0028725099303566</v>
      </c>
      <c r="E113" s="35">
        <f aca="true" t="shared" si="7" ref="E113:E118">++C113*D113</f>
        <v>0</v>
      </c>
      <c r="F113" s="36">
        <f aca="true" t="shared" si="8" ref="F113:F118">ABS(ROUNDUP((E113-C113),0))</f>
        <v>0</v>
      </c>
    </row>
    <row r="114" spans="1:6" ht="24.75" customHeight="1" hidden="1">
      <c r="A114" s="34"/>
      <c r="B114" s="158" t="s">
        <v>177</v>
      </c>
      <c r="C114" s="35">
        <f>'DESGLOSE POR BIMESTRE'!C44</f>
        <v>0</v>
      </c>
      <c r="D114" s="135">
        <f>E67</f>
        <v>1</v>
      </c>
      <c r="E114" s="35">
        <f t="shared" si="7"/>
        <v>0</v>
      </c>
      <c r="F114" s="36">
        <f t="shared" si="8"/>
        <v>0</v>
      </c>
    </row>
    <row r="115" spans="1:6" ht="24.75" customHeight="1" hidden="1">
      <c r="A115" s="34"/>
      <c r="B115" s="158" t="s">
        <v>178</v>
      </c>
      <c r="C115" s="35">
        <f>'DESGLOSE POR BIMESTRE'!C45</f>
        <v>0</v>
      </c>
      <c r="D115" s="135">
        <f>E69</f>
        <v>1</v>
      </c>
      <c r="E115" s="35">
        <f t="shared" si="7"/>
        <v>0</v>
      </c>
      <c r="F115" s="36">
        <f t="shared" si="8"/>
        <v>0</v>
      </c>
    </row>
    <row r="116" spans="1:6" ht="24.75" customHeight="1" hidden="1">
      <c r="A116" s="34"/>
      <c r="B116" s="158" t="s">
        <v>179</v>
      </c>
      <c r="C116" s="35">
        <f>'DESGLOSE POR BIMESTRE'!C46</f>
        <v>0</v>
      </c>
      <c r="D116" s="135">
        <f>E71</f>
        <v>1</v>
      </c>
      <c r="E116" s="35">
        <f t="shared" si="7"/>
        <v>0</v>
      </c>
      <c r="F116" s="36">
        <f t="shared" si="8"/>
        <v>0</v>
      </c>
    </row>
    <row r="117" spans="1:6" ht="24.75" customHeight="1" hidden="1">
      <c r="A117" s="34"/>
      <c r="B117" s="158" t="s">
        <v>180</v>
      </c>
      <c r="C117" s="35">
        <f>'DESGLOSE POR BIMESTRE'!C47</f>
        <v>0</v>
      </c>
      <c r="D117" s="135">
        <f>E73</f>
        <v>1</v>
      </c>
      <c r="E117" s="35">
        <f t="shared" si="7"/>
        <v>0</v>
      </c>
      <c r="F117" s="36">
        <f t="shared" si="8"/>
        <v>0</v>
      </c>
    </row>
    <row r="118" spans="1:6" ht="24.75" customHeight="1" hidden="1">
      <c r="A118" s="34"/>
      <c r="B118" s="158" t="s">
        <v>181</v>
      </c>
      <c r="C118" s="35">
        <f>'DESGLOSE POR BIMESTRE'!C48</f>
        <v>0</v>
      </c>
      <c r="D118" s="135">
        <f>E75</f>
        <v>1</v>
      </c>
      <c r="E118" s="35">
        <f t="shared" si="7"/>
        <v>0</v>
      </c>
      <c r="F118" s="36">
        <f t="shared" si="8"/>
        <v>0</v>
      </c>
    </row>
  </sheetData>
  <sheetProtection password="D1B2" sheet="1" selectLockedCells="1" selectUnlockedCells="1"/>
  <mergeCells count="39">
    <mergeCell ref="B65:B66"/>
    <mergeCell ref="B67:B68"/>
    <mergeCell ref="B69:B70"/>
    <mergeCell ref="B71:B72"/>
    <mergeCell ref="B73:B74"/>
    <mergeCell ref="B75:B76"/>
    <mergeCell ref="B11:B12"/>
    <mergeCell ref="B13:B14"/>
    <mergeCell ref="B47:B48"/>
    <mergeCell ref="B49:B50"/>
    <mergeCell ref="B51:B52"/>
    <mergeCell ref="B41:B42"/>
    <mergeCell ref="B43:B44"/>
    <mergeCell ref="B45:B46"/>
    <mergeCell ref="B33:B34"/>
    <mergeCell ref="B35:B36"/>
    <mergeCell ref="B5:B6"/>
    <mergeCell ref="B29:B30"/>
    <mergeCell ref="D1:E1"/>
    <mergeCell ref="A1:C1"/>
    <mergeCell ref="A2:C2"/>
    <mergeCell ref="B31:B32"/>
    <mergeCell ref="B27:B28"/>
    <mergeCell ref="B7:B8"/>
    <mergeCell ref="B9:B10"/>
    <mergeCell ref="B23:B24"/>
    <mergeCell ref="B37:B38"/>
    <mergeCell ref="B39:B40"/>
    <mergeCell ref="B15:B16"/>
    <mergeCell ref="B21:B22"/>
    <mergeCell ref="B25:B26"/>
    <mergeCell ref="B17:B18"/>
    <mergeCell ref="B19:B20"/>
    <mergeCell ref="B53:B54"/>
    <mergeCell ref="B55:B56"/>
    <mergeCell ref="B57:B58"/>
    <mergeCell ref="B59:B60"/>
    <mergeCell ref="B61:B62"/>
    <mergeCell ref="B63:B64"/>
  </mergeCells>
  <printOptions horizontalCentered="1"/>
  <pageMargins left="0" right="0" top="0.3937007874015748" bottom="0.3937007874015748" header="0" footer="0"/>
  <pageSetup horizontalDpi="600" verticalDpi="600" orientation="landscape" r:id="rId1"/>
  <ignoredErrors>
    <ignoredError sqref="C8:C52 C6 C5 C7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F115"/>
  <sheetViews>
    <sheetView zoomScale="115" zoomScaleNormal="115" zoomScalePageLayoutView="0" workbookViewId="0" topLeftCell="A1">
      <pane ySplit="4" topLeftCell="A62" activePane="bottomLeft" state="frozen"/>
      <selection pane="topLeft" activeCell="A1" sqref="A1"/>
      <selection pane="bottomLeft" activeCell="F62" sqref="F62"/>
    </sheetView>
  </sheetViews>
  <sheetFormatPr defaultColWidth="11.421875" defaultRowHeight="12.75"/>
  <cols>
    <col min="1" max="1" width="18.7109375" style="1" customWidth="1"/>
    <col min="2" max="2" width="21.28125" style="1" customWidth="1"/>
    <col min="3" max="3" width="20.28125" style="1" customWidth="1"/>
    <col min="4" max="4" width="16.57421875" style="1" customWidth="1"/>
    <col min="5" max="5" width="15.140625" style="1" customWidth="1"/>
    <col min="6" max="16384" width="11.421875" style="1" customWidth="1"/>
  </cols>
  <sheetData>
    <row r="1" spans="1:4" s="4" customFormat="1" ht="19.5" customHeight="1">
      <c r="A1" s="184" t="s">
        <v>44</v>
      </c>
      <c r="B1" s="184"/>
      <c r="C1" s="184"/>
      <c r="D1" s="3"/>
    </row>
    <row r="2" s="4" customFormat="1" ht="19.5" customHeight="1" thickBot="1"/>
    <row r="3" spans="1:3" s="4" customFormat="1" ht="19.5" customHeight="1" thickTop="1">
      <c r="A3" s="180" t="s">
        <v>0</v>
      </c>
      <c r="B3" s="182" t="s">
        <v>11</v>
      </c>
      <c r="C3" s="183"/>
    </row>
    <row r="4" spans="1:5" s="4" customFormat="1" ht="19.5" customHeight="1" thickBot="1">
      <c r="A4" s="181"/>
      <c r="B4" s="26" t="s">
        <v>12</v>
      </c>
      <c r="C4" s="27" t="s">
        <v>13</v>
      </c>
      <c r="E4" s="99"/>
    </row>
    <row r="5" spans="1:4" s="4" customFormat="1" ht="19.5" customHeight="1">
      <c r="A5" s="132" t="s">
        <v>53</v>
      </c>
      <c r="B5" s="113">
        <v>43466</v>
      </c>
      <c r="C5" s="131">
        <v>1.47</v>
      </c>
      <c r="D5" s="5"/>
    </row>
    <row r="6" spans="1:4" s="4" customFormat="1" ht="19.5" customHeight="1">
      <c r="A6" s="132"/>
      <c r="B6" s="113">
        <v>43497</v>
      </c>
      <c r="C6" s="131">
        <v>1.47</v>
      </c>
      <c r="D6" s="5"/>
    </row>
    <row r="7" spans="1:4" s="4" customFormat="1" ht="19.5" customHeight="1">
      <c r="A7" s="132"/>
      <c r="B7" s="113">
        <v>43525</v>
      </c>
      <c r="C7" s="131">
        <v>1.47</v>
      </c>
      <c r="D7" s="5"/>
    </row>
    <row r="8" spans="1:4" s="4" customFormat="1" ht="19.5" customHeight="1">
      <c r="A8" s="132"/>
      <c r="B8" s="113">
        <v>43556</v>
      </c>
      <c r="C8" s="131">
        <v>1.47</v>
      </c>
      <c r="D8" s="5"/>
    </row>
    <row r="9" spans="1:4" s="4" customFormat="1" ht="19.5" customHeight="1">
      <c r="A9" s="132"/>
      <c r="B9" s="113">
        <v>43586</v>
      </c>
      <c r="C9" s="131">
        <v>1.47</v>
      </c>
      <c r="D9" s="5"/>
    </row>
    <row r="10" spans="1:4" s="4" customFormat="1" ht="19.5" customHeight="1">
      <c r="A10" s="132"/>
      <c r="B10" s="113">
        <v>43617</v>
      </c>
      <c r="C10" s="131">
        <v>1.47</v>
      </c>
      <c r="D10" s="5"/>
    </row>
    <row r="11" spans="1:4" s="4" customFormat="1" ht="19.5" customHeight="1">
      <c r="A11" s="132"/>
      <c r="B11" s="113">
        <v>43647</v>
      </c>
      <c r="C11" s="131">
        <v>1.47</v>
      </c>
      <c r="D11" s="5"/>
    </row>
    <row r="12" spans="1:4" s="4" customFormat="1" ht="19.5" customHeight="1">
      <c r="A12" s="132"/>
      <c r="B12" s="113">
        <v>43678</v>
      </c>
      <c r="C12" s="131">
        <v>1.47</v>
      </c>
      <c r="D12" s="5"/>
    </row>
    <row r="13" spans="1:4" s="4" customFormat="1" ht="19.5" customHeight="1">
      <c r="A13" s="132"/>
      <c r="B13" s="113">
        <v>43709</v>
      </c>
      <c r="C13" s="131">
        <v>1.47</v>
      </c>
      <c r="D13" s="5"/>
    </row>
    <row r="14" spans="1:4" s="4" customFormat="1" ht="19.5" customHeight="1">
      <c r="A14" s="7"/>
      <c r="B14" s="113">
        <v>43739</v>
      </c>
      <c r="C14" s="131">
        <v>1.47</v>
      </c>
      <c r="D14" s="5"/>
    </row>
    <row r="15" spans="1:4" s="4" customFormat="1" ht="19.5" customHeight="1">
      <c r="A15" s="132"/>
      <c r="B15" s="113">
        <v>43770</v>
      </c>
      <c r="C15" s="131">
        <v>1.47</v>
      </c>
      <c r="D15" s="5"/>
    </row>
    <row r="16" spans="1:4" s="4" customFormat="1" ht="19.5" customHeight="1">
      <c r="A16" s="7"/>
      <c r="B16" s="113">
        <v>43800</v>
      </c>
      <c r="C16" s="131">
        <v>1.47</v>
      </c>
      <c r="D16" s="6"/>
    </row>
    <row r="17" spans="1:4" s="4" customFormat="1" ht="19.5" customHeight="1">
      <c r="A17" s="132" t="s">
        <v>72</v>
      </c>
      <c r="B17" s="113">
        <v>43831</v>
      </c>
      <c r="C17" s="131">
        <v>1.47</v>
      </c>
      <c r="D17" s="6"/>
    </row>
    <row r="18" spans="1:4" s="4" customFormat="1" ht="19.5" customHeight="1">
      <c r="A18" s="132"/>
      <c r="B18" s="113">
        <v>43862</v>
      </c>
      <c r="C18" s="131">
        <v>1.47</v>
      </c>
      <c r="D18" s="6"/>
    </row>
    <row r="19" spans="1:4" s="4" customFormat="1" ht="19.5" customHeight="1">
      <c r="A19" s="132"/>
      <c r="B19" s="113">
        <v>43891</v>
      </c>
      <c r="C19" s="131">
        <v>1.47</v>
      </c>
      <c r="D19" s="6"/>
    </row>
    <row r="20" spans="1:4" s="4" customFormat="1" ht="19.5" customHeight="1">
      <c r="A20" s="132"/>
      <c r="B20" s="113">
        <v>43922</v>
      </c>
      <c r="C20" s="131">
        <v>1.47</v>
      </c>
      <c r="D20" s="6"/>
    </row>
    <row r="21" spans="1:4" s="4" customFormat="1" ht="19.5" customHeight="1">
      <c r="A21" s="132"/>
      <c r="B21" s="113">
        <v>43952</v>
      </c>
      <c r="C21" s="131">
        <v>1.47</v>
      </c>
      <c r="D21" s="6"/>
    </row>
    <row r="22" spans="1:4" s="4" customFormat="1" ht="19.5" customHeight="1">
      <c r="A22" s="132"/>
      <c r="B22" s="113">
        <v>43983</v>
      </c>
      <c r="C22" s="131">
        <v>1.47</v>
      </c>
      <c r="D22" s="6"/>
    </row>
    <row r="23" spans="1:4" s="4" customFormat="1" ht="19.5" customHeight="1">
      <c r="A23" s="132"/>
      <c r="B23" s="113">
        <v>44013</v>
      </c>
      <c r="C23" s="131">
        <v>1.47</v>
      </c>
      <c r="D23" s="6"/>
    </row>
    <row r="24" spans="1:4" s="4" customFormat="1" ht="19.5" customHeight="1">
      <c r="A24" s="132"/>
      <c r="B24" s="113">
        <v>44044</v>
      </c>
      <c r="C24" s="131">
        <v>1.47</v>
      </c>
      <c r="D24" s="6"/>
    </row>
    <row r="25" spans="1:4" s="4" customFormat="1" ht="19.5" customHeight="1">
      <c r="A25" s="132"/>
      <c r="B25" s="113">
        <v>44075</v>
      </c>
      <c r="C25" s="131">
        <v>1.47</v>
      </c>
      <c r="D25" s="6"/>
    </row>
    <row r="26" spans="1:4" s="4" customFormat="1" ht="19.5" customHeight="1">
      <c r="A26" s="7"/>
      <c r="B26" s="113">
        <v>44105</v>
      </c>
      <c r="C26" s="131">
        <v>1.47</v>
      </c>
      <c r="D26" s="6"/>
    </row>
    <row r="27" spans="1:4" s="4" customFormat="1" ht="19.5" customHeight="1">
      <c r="A27" s="132"/>
      <c r="B27" s="113">
        <v>44136</v>
      </c>
      <c r="C27" s="131">
        <v>1.47</v>
      </c>
      <c r="D27" s="6"/>
    </row>
    <row r="28" spans="1:4" s="4" customFormat="1" ht="19.5" customHeight="1">
      <c r="A28" s="7"/>
      <c r="B28" s="113">
        <v>44166</v>
      </c>
      <c r="C28" s="131">
        <v>1.47</v>
      </c>
      <c r="D28" s="6"/>
    </row>
    <row r="29" spans="1:4" s="4" customFormat="1" ht="19.5" customHeight="1">
      <c r="A29" s="132" t="s">
        <v>96</v>
      </c>
      <c r="B29" s="113">
        <v>44197</v>
      </c>
      <c r="C29" s="131">
        <v>1.47</v>
      </c>
      <c r="D29" s="6"/>
    </row>
    <row r="30" spans="1:4" s="4" customFormat="1" ht="19.5" customHeight="1">
      <c r="A30" s="132"/>
      <c r="B30" s="113">
        <v>44228</v>
      </c>
      <c r="C30" s="131">
        <v>1.47</v>
      </c>
      <c r="D30" s="6"/>
    </row>
    <row r="31" spans="1:4" s="4" customFormat="1" ht="19.5" customHeight="1">
      <c r="A31" s="132"/>
      <c r="B31" s="113">
        <v>44256</v>
      </c>
      <c r="C31" s="131">
        <v>1.47</v>
      </c>
      <c r="D31" s="126"/>
    </row>
    <row r="32" spans="1:4" s="4" customFormat="1" ht="19.5" customHeight="1">
      <c r="A32" s="132"/>
      <c r="B32" s="113">
        <v>44287</v>
      </c>
      <c r="C32" s="131">
        <v>1.47</v>
      </c>
      <c r="D32" s="6"/>
    </row>
    <row r="33" spans="1:4" s="4" customFormat="1" ht="19.5" customHeight="1">
      <c r="A33" s="132"/>
      <c r="B33" s="113">
        <v>44317</v>
      </c>
      <c r="C33" s="131">
        <v>1.47</v>
      </c>
      <c r="D33" s="6"/>
    </row>
    <row r="34" spans="1:4" s="4" customFormat="1" ht="19.5" customHeight="1">
      <c r="A34" s="132"/>
      <c r="B34" s="113">
        <v>44348</v>
      </c>
      <c r="C34" s="131">
        <v>1.47</v>
      </c>
      <c r="D34" s="6"/>
    </row>
    <row r="35" spans="1:4" s="4" customFormat="1" ht="19.5" customHeight="1">
      <c r="A35" s="132"/>
      <c r="B35" s="113">
        <v>44378</v>
      </c>
      <c r="C35" s="131">
        <v>1.47</v>
      </c>
      <c r="D35" s="6"/>
    </row>
    <row r="36" spans="1:4" s="4" customFormat="1" ht="19.5" customHeight="1">
      <c r="A36" s="132"/>
      <c r="B36" s="113">
        <v>44409</v>
      </c>
      <c r="C36" s="131">
        <v>1.47</v>
      </c>
      <c r="D36" s="6"/>
    </row>
    <row r="37" spans="1:4" s="4" customFormat="1" ht="19.5" customHeight="1">
      <c r="A37" s="132"/>
      <c r="B37" s="113">
        <v>44440</v>
      </c>
      <c r="C37" s="131">
        <v>1.47</v>
      </c>
      <c r="D37" s="6"/>
    </row>
    <row r="38" spans="1:4" s="4" customFormat="1" ht="19.5" customHeight="1">
      <c r="A38" s="7"/>
      <c r="B38" s="113">
        <v>44470</v>
      </c>
      <c r="C38" s="131">
        <v>1.47</v>
      </c>
      <c r="D38" s="6"/>
    </row>
    <row r="39" spans="1:4" s="4" customFormat="1" ht="19.5" customHeight="1">
      <c r="A39" s="132"/>
      <c r="B39" s="113">
        <v>44501</v>
      </c>
      <c r="C39" s="131">
        <v>1.47</v>
      </c>
      <c r="D39" s="6"/>
    </row>
    <row r="40" spans="1:4" s="4" customFormat="1" ht="19.5" customHeight="1">
      <c r="A40" s="100"/>
      <c r="B40" s="141">
        <v>44531</v>
      </c>
      <c r="C40" s="142">
        <v>1.47</v>
      </c>
      <c r="D40" s="6"/>
    </row>
    <row r="41" spans="1:4" s="4" customFormat="1" ht="19.5" customHeight="1">
      <c r="A41" s="132" t="s">
        <v>120</v>
      </c>
      <c r="B41" s="113">
        <v>44562</v>
      </c>
      <c r="C41" s="131">
        <v>1.47</v>
      </c>
      <c r="D41" s="6"/>
    </row>
    <row r="42" spans="1:4" s="4" customFormat="1" ht="19.5" customHeight="1">
      <c r="A42" s="132"/>
      <c r="B42" s="113">
        <v>44593</v>
      </c>
      <c r="C42" s="131">
        <v>1.47</v>
      </c>
      <c r="D42" s="6"/>
    </row>
    <row r="43" spans="1:4" s="4" customFormat="1" ht="19.5" customHeight="1">
      <c r="A43" s="132"/>
      <c r="B43" s="113">
        <v>44621</v>
      </c>
      <c r="C43" s="131">
        <v>1.47</v>
      </c>
      <c r="D43" s="6"/>
    </row>
    <row r="44" spans="1:4" s="4" customFormat="1" ht="19.5" customHeight="1">
      <c r="A44" s="132"/>
      <c r="B44" s="113">
        <v>44652</v>
      </c>
      <c r="C44" s="131">
        <v>1.47</v>
      </c>
      <c r="D44" s="6"/>
    </row>
    <row r="45" spans="1:4" s="4" customFormat="1" ht="19.5" customHeight="1">
      <c r="A45" s="132"/>
      <c r="B45" s="113">
        <v>44682</v>
      </c>
      <c r="C45" s="131">
        <v>1.47</v>
      </c>
      <c r="D45" s="6"/>
    </row>
    <row r="46" spans="1:4" s="4" customFormat="1" ht="19.5" customHeight="1">
      <c r="A46" s="132"/>
      <c r="B46" s="113">
        <v>44713</v>
      </c>
      <c r="C46" s="131">
        <v>1.47</v>
      </c>
      <c r="D46" s="6"/>
    </row>
    <row r="47" spans="1:4" s="4" customFormat="1" ht="19.5" customHeight="1">
      <c r="A47" s="132"/>
      <c r="B47" s="113">
        <v>44743</v>
      </c>
      <c r="C47" s="131">
        <v>1.47</v>
      </c>
      <c r="D47" s="6"/>
    </row>
    <row r="48" spans="1:4" s="4" customFormat="1" ht="19.5" customHeight="1">
      <c r="A48" s="132"/>
      <c r="B48" s="113">
        <v>44774</v>
      </c>
      <c r="C48" s="131">
        <v>1.47</v>
      </c>
      <c r="D48" s="6"/>
    </row>
    <row r="49" spans="1:4" s="4" customFormat="1" ht="19.5" customHeight="1">
      <c r="A49" s="132"/>
      <c r="B49" s="113">
        <v>44805</v>
      </c>
      <c r="C49" s="131">
        <v>1.47</v>
      </c>
      <c r="D49" s="6"/>
    </row>
    <row r="50" spans="1:4" s="4" customFormat="1" ht="19.5" customHeight="1">
      <c r="A50" s="7"/>
      <c r="B50" s="113">
        <v>44835</v>
      </c>
      <c r="C50" s="131">
        <v>1.47</v>
      </c>
      <c r="D50" s="6"/>
    </row>
    <row r="51" spans="1:6" s="4" customFormat="1" ht="19.5" customHeight="1">
      <c r="A51" s="132"/>
      <c r="B51" s="113">
        <v>44866</v>
      </c>
      <c r="C51" s="155">
        <v>1.47</v>
      </c>
      <c r="D51" s="6"/>
      <c r="F51" s="99"/>
    </row>
    <row r="52" spans="1:4" s="4" customFormat="1" ht="19.5" customHeight="1" thickBot="1">
      <c r="A52" s="9"/>
      <c r="B52" s="133">
        <v>44896</v>
      </c>
      <c r="C52" s="156">
        <v>1.47</v>
      </c>
      <c r="D52" s="6"/>
    </row>
    <row r="53" spans="1:4" s="4" customFormat="1" ht="19.5" customHeight="1">
      <c r="A53" s="132" t="s">
        <v>151</v>
      </c>
      <c r="B53" s="113">
        <v>44927</v>
      </c>
      <c r="C53" s="131">
        <v>1.47</v>
      </c>
      <c r="D53" s="6"/>
    </row>
    <row r="54" spans="1:4" s="4" customFormat="1" ht="19.5" customHeight="1">
      <c r="A54" s="132"/>
      <c r="B54" s="113">
        <v>44958</v>
      </c>
      <c r="C54" s="131">
        <v>1.47</v>
      </c>
      <c r="D54" s="6"/>
    </row>
    <row r="55" spans="1:4" s="4" customFormat="1" ht="19.5" customHeight="1">
      <c r="A55" s="132"/>
      <c r="B55" s="113">
        <v>44986</v>
      </c>
      <c r="C55" s="131">
        <v>1.47</v>
      </c>
      <c r="D55" s="6"/>
    </row>
    <row r="56" spans="1:4" s="4" customFormat="1" ht="19.5" customHeight="1">
      <c r="A56" s="132"/>
      <c r="B56" s="113">
        <v>45017</v>
      </c>
      <c r="C56" s="130">
        <v>1.47</v>
      </c>
      <c r="D56" s="6"/>
    </row>
    <row r="57" spans="1:4" s="4" customFormat="1" ht="19.5" customHeight="1">
      <c r="A57" s="132"/>
      <c r="B57" s="113">
        <v>45047</v>
      </c>
      <c r="C57" s="131">
        <v>1.47</v>
      </c>
      <c r="D57" s="6"/>
    </row>
    <row r="58" spans="1:4" s="4" customFormat="1" ht="19.5" customHeight="1">
      <c r="A58" s="132"/>
      <c r="B58" s="113">
        <v>45078</v>
      </c>
      <c r="C58" s="131">
        <v>1.47</v>
      </c>
      <c r="D58" s="6"/>
    </row>
    <row r="59" spans="1:4" s="4" customFormat="1" ht="19.5" customHeight="1">
      <c r="A59" s="132"/>
      <c r="B59" s="113">
        <v>45108</v>
      </c>
      <c r="C59" s="131">
        <v>1.47</v>
      </c>
      <c r="D59" s="6"/>
    </row>
    <row r="60" spans="1:4" s="4" customFormat="1" ht="19.5" customHeight="1">
      <c r="A60" s="132"/>
      <c r="B60" s="113">
        <v>45139</v>
      </c>
      <c r="C60" s="131">
        <v>1.47</v>
      </c>
      <c r="D60" s="6"/>
    </row>
    <row r="61" spans="1:4" s="4" customFormat="1" ht="19.5" customHeight="1">
      <c r="A61" s="132"/>
      <c r="B61" s="113">
        <v>45170</v>
      </c>
      <c r="C61" s="131">
        <v>1.47</v>
      </c>
      <c r="D61" s="6"/>
    </row>
    <row r="62" spans="1:4" s="4" customFormat="1" ht="19.5" customHeight="1">
      <c r="A62" s="7"/>
      <c r="B62" s="113">
        <v>45200</v>
      </c>
      <c r="C62" s="131">
        <v>1.47</v>
      </c>
      <c r="D62" s="6"/>
    </row>
    <row r="63" spans="1:4" s="4" customFormat="1" ht="19.5" customHeight="1">
      <c r="A63" s="132"/>
      <c r="B63" s="113">
        <v>45231</v>
      </c>
      <c r="C63" s="155">
        <v>1.47</v>
      </c>
      <c r="D63" s="6"/>
    </row>
    <row r="64" spans="1:4" s="4" customFormat="1" ht="19.5" customHeight="1" thickBot="1">
      <c r="A64" s="9"/>
      <c r="B64" s="133">
        <v>45261</v>
      </c>
      <c r="C64" s="156">
        <v>1.47</v>
      </c>
      <c r="D64" s="6"/>
    </row>
    <row r="65" spans="1:4" s="4" customFormat="1" ht="19.5" customHeight="1">
      <c r="A65" s="132" t="s">
        <v>169</v>
      </c>
      <c r="B65" s="113">
        <v>45292</v>
      </c>
      <c r="C65" s="131">
        <v>1.47</v>
      </c>
      <c r="D65" s="6"/>
    </row>
    <row r="66" spans="1:4" s="4" customFormat="1" ht="19.5" customHeight="1">
      <c r="A66" s="132"/>
      <c r="B66" s="113">
        <v>45323</v>
      </c>
      <c r="C66" s="131">
        <v>1.47</v>
      </c>
      <c r="D66" s="6"/>
    </row>
    <row r="67" spans="1:4" s="4" customFormat="1" ht="19.5" customHeight="1">
      <c r="A67" s="132"/>
      <c r="B67" s="113">
        <v>45352</v>
      </c>
      <c r="C67" s="131">
        <v>1.47</v>
      </c>
      <c r="D67" s="6"/>
    </row>
    <row r="68" spans="1:4" s="4" customFormat="1" ht="19.5" customHeight="1">
      <c r="A68" s="132"/>
      <c r="B68" s="113">
        <v>45383</v>
      </c>
      <c r="C68" s="131">
        <v>1.47</v>
      </c>
      <c r="D68" s="6"/>
    </row>
    <row r="69" spans="1:4" s="4" customFormat="1" ht="19.5" customHeight="1">
      <c r="A69" s="132"/>
      <c r="B69" s="113">
        <v>45413</v>
      </c>
      <c r="C69" s="159"/>
      <c r="D69" s="6"/>
    </row>
    <row r="70" spans="1:4" s="4" customFormat="1" ht="19.5" customHeight="1">
      <c r="A70" s="132"/>
      <c r="B70" s="113">
        <v>45444</v>
      </c>
      <c r="C70" s="159"/>
      <c r="D70" s="6"/>
    </row>
    <row r="71" spans="1:4" s="4" customFormat="1" ht="19.5" customHeight="1">
      <c r="A71" s="132"/>
      <c r="B71" s="113">
        <v>45474</v>
      </c>
      <c r="C71" s="159"/>
      <c r="D71" s="6"/>
    </row>
    <row r="72" spans="1:4" s="4" customFormat="1" ht="19.5" customHeight="1">
      <c r="A72" s="132"/>
      <c r="B72" s="113">
        <v>45505</v>
      </c>
      <c r="C72" s="159"/>
      <c r="D72" s="6"/>
    </row>
    <row r="73" spans="1:4" s="4" customFormat="1" ht="19.5" customHeight="1">
      <c r="A73" s="132"/>
      <c r="B73" s="113">
        <v>45536</v>
      </c>
      <c r="C73" s="159"/>
      <c r="D73" s="6"/>
    </row>
    <row r="74" spans="1:4" s="4" customFormat="1" ht="19.5" customHeight="1">
      <c r="A74" s="7"/>
      <c r="B74" s="113">
        <v>45566</v>
      </c>
      <c r="C74" s="159"/>
      <c r="D74" s="6"/>
    </row>
    <row r="75" spans="1:4" s="4" customFormat="1" ht="19.5" customHeight="1">
      <c r="A75" s="132"/>
      <c r="B75" s="113">
        <v>45597</v>
      </c>
      <c r="C75" s="160"/>
      <c r="D75" s="6"/>
    </row>
    <row r="76" spans="1:4" s="4" customFormat="1" ht="19.5" customHeight="1" thickBot="1">
      <c r="A76" s="9"/>
      <c r="B76" s="133">
        <v>45627</v>
      </c>
      <c r="C76" s="161"/>
      <c r="D76" s="6"/>
    </row>
    <row r="77" spans="1:4" s="4" customFormat="1" ht="19.5" customHeight="1">
      <c r="A77" s="121"/>
      <c r="B77" s="122"/>
      <c r="C77" s="109"/>
      <c r="D77" s="6"/>
    </row>
    <row r="78" spans="1:4" s="4" customFormat="1" ht="19.5" customHeight="1" hidden="1" thickBot="1">
      <c r="A78" s="5"/>
      <c r="B78" s="5"/>
      <c r="C78" s="5"/>
      <c r="D78" s="5"/>
    </row>
    <row r="79" spans="1:5" s="4" customFormat="1" ht="30" customHeight="1" hidden="1" thickBot="1">
      <c r="A79" s="10" t="s">
        <v>8</v>
      </c>
      <c r="B79" s="144" t="s">
        <v>9</v>
      </c>
      <c r="C79" s="11" t="s">
        <v>6</v>
      </c>
      <c r="D79" s="138" t="s">
        <v>14</v>
      </c>
      <c r="E79" s="12" t="s">
        <v>11</v>
      </c>
    </row>
    <row r="80" spans="1:5" s="4" customFormat="1" ht="19.5" customHeight="1" hidden="1">
      <c r="A80" s="143" t="s">
        <v>53</v>
      </c>
      <c r="B80" s="2" t="s">
        <v>54</v>
      </c>
      <c r="C80" s="8">
        <f>ACTUALIZACION!E83</f>
        <v>0</v>
      </c>
      <c r="D80" s="140">
        <f>SUM(C7:C76)</f>
        <v>91.13999999999994</v>
      </c>
      <c r="E80" s="101">
        <f aca="true" t="shared" si="0" ref="E80:E97">ROUNDUP(((C80*D80)/100),0)</f>
        <v>0</v>
      </c>
    </row>
    <row r="81" spans="1:5" s="4" customFormat="1" ht="19.5" customHeight="1" hidden="1">
      <c r="A81" s="8"/>
      <c r="B81" s="2" t="s">
        <v>55</v>
      </c>
      <c r="C81" s="8">
        <f>ACTUALIZACION!E84</f>
        <v>0</v>
      </c>
      <c r="D81" s="140">
        <f>SUM(C9:C74)</f>
        <v>88.19999999999995</v>
      </c>
      <c r="E81" s="101">
        <f t="shared" si="0"/>
        <v>0</v>
      </c>
    </row>
    <row r="82" spans="1:5" s="4" customFormat="1" ht="19.5" customHeight="1" hidden="1">
      <c r="A82" s="8"/>
      <c r="B82" s="2" t="s">
        <v>56</v>
      </c>
      <c r="C82" s="8">
        <f>ACTUALIZACION!E85</f>
        <v>0</v>
      </c>
      <c r="D82" s="140">
        <f>SUM(C11:C76)</f>
        <v>85.25999999999995</v>
      </c>
      <c r="E82" s="101">
        <f t="shared" si="0"/>
        <v>0</v>
      </c>
    </row>
    <row r="83" spans="1:5" s="4" customFormat="1" ht="19.5" customHeight="1" hidden="1">
      <c r="A83" s="8"/>
      <c r="B83" s="2" t="s">
        <v>57</v>
      </c>
      <c r="C83" s="8">
        <f>ACTUALIZACION!E86</f>
        <v>0</v>
      </c>
      <c r="D83" s="140">
        <f>SUM(C13:C76)</f>
        <v>82.31999999999995</v>
      </c>
      <c r="E83" s="101">
        <f t="shared" si="0"/>
        <v>0</v>
      </c>
    </row>
    <row r="84" spans="1:5" s="4" customFormat="1" ht="19.5" customHeight="1" hidden="1">
      <c r="A84" s="8"/>
      <c r="B84" s="2" t="s">
        <v>58</v>
      </c>
      <c r="C84" s="8">
        <f>ACTUALIZACION!E87</f>
        <v>0</v>
      </c>
      <c r="D84" s="140">
        <f>SUM(C15:C76)</f>
        <v>79.37999999999995</v>
      </c>
      <c r="E84" s="101">
        <f t="shared" si="0"/>
        <v>0</v>
      </c>
    </row>
    <row r="85" spans="1:5" s="4" customFormat="1" ht="19.5" customHeight="1" hidden="1">
      <c r="A85" s="8"/>
      <c r="B85" s="2" t="s">
        <v>59</v>
      </c>
      <c r="C85" s="8">
        <f>ACTUALIZACION!E88</f>
        <v>0</v>
      </c>
      <c r="D85" s="140">
        <f>SUM(C17:C76)</f>
        <v>76.43999999999996</v>
      </c>
      <c r="E85" s="120">
        <f t="shared" si="0"/>
        <v>0</v>
      </c>
    </row>
    <row r="86" spans="1:5" s="4" customFormat="1" ht="19.5" customHeight="1" hidden="1">
      <c r="A86" s="123" t="s">
        <v>72</v>
      </c>
      <c r="B86" s="2" t="s">
        <v>73</v>
      </c>
      <c r="C86" s="8">
        <f>ACTUALIZACION!E89</f>
        <v>0</v>
      </c>
      <c r="D86" s="140">
        <f>SUM(C19:C76)</f>
        <v>73.49999999999996</v>
      </c>
      <c r="E86" s="120">
        <f t="shared" si="0"/>
        <v>0</v>
      </c>
    </row>
    <row r="87" spans="1:5" ht="19.5" customHeight="1" hidden="1">
      <c r="A87" s="8"/>
      <c r="B87" s="2" t="s">
        <v>74</v>
      </c>
      <c r="C87" s="8">
        <f>ACTUALIZACION!E90</f>
        <v>0</v>
      </c>
      <c r="D87" s="140">
        <f>SUM(C21:C76)</f>
        <v>70.55999999999996</v>
      </c>
      <c r="E87" s="120">
        <f t="shared" si="0"/>
        <v>0</v>
      </c>
    </row>
    <row r="88" spans="1:5" ht="19.5" customHeight="1" hidden="1">
      <c r="A88" s="8"/>
      <c r="B88" s="2" t="s">
        <v>75</v>
      </c>
      <c r="C88" s="8">
        <f>ACTUALIZACION!E91</f>
        <v>0</v>
      </c>
      <c r="D88" s="140">
        <f>SUM(C23:C76)</f>
        <v>67.61999999999996</v>
      </c>
      <c r="E88" s="120">
        <f t="shared" si="0"/>
        <v>0</v>
      </c>
    </row>
    <row r="89" spans="1:5" ht="19.5" customHeight="1" hidden="1">
      <c r="A89" s="8"/>
      <c r="B89" s="2" t="s">
        <v>76</v>
      </c>
      <c r="C89" s="8">
        <f>ACTUALIZACION!E92</f>
        <v>0</v>
      </c>
      <c r="D89" s="140">
        <f>SUM(C25:C76)</f>
        <v>64.67999999999996</v>
      </c>
      <c r="E89" s="120">
        <f t="shared" si="0"/>
        <v>0</v>
      </c>
    </row>
    <row r="90" spans="1:5" ht="19.5" customHeight="1" hidden="1">
      <c r="A90" s="8"/>
      <c r="B90" s="2" t="s">
        <v>77</v>
      </c>
      <c r="C90" s="8">
        <f>ACTUALIZACION!E93</f>
        <v>0</v>
      </c>
      <c r="D90" s="140">
        <f>SUM(C27:C76)</f>
        <v>61.73999999999997</v>
      </c>
      <c r="E90" s="120">
        <f t="shared" si="0"/>
        <v>0</v>
      </c>
    </row>
    <row r="91" spans="1:5" ht="19.5" customHeight="1" hidden="1">
      <c r="A91" s="8"/>
      <c r="B91" s="2" t="s">
        <v>78</v>
      </c>
      <c r="C91" s="8">
        <f>ACTUALIZACION!E94</f>
        <v>0</v>
      </c>
      <c r="D91" s="139">
        <f>SUM(C29:C76)</f>
        <v>58.79999999999997</v>
      </c>
      <c r="E91" s="120">
        <f t="shared" si="0"/>
        <v>0</v>
      </c>
    </row>
    <row r="92" spans="1:5" ht="19.5" customHeight="1" hidden="1">
      <c r="A92" s="123" t="s">
        <v>96</v>
      </c>
      <c r="B92" s="2" t="s">
        <v>97</v>
      </c>
      <c r="C92" s="8">
        <f>ACTUALIZACION!E95</f>
        <v>0</v>
      </c>
      <c r="D92" s="140">
        <f>SUM(C31:C76)</f>
        <v>55.85999999999997</v>
      </c>
      <c r="E92" s="120">
        <f t="shared" si="0"/>
        <v>0</v>
      </c>
    </row>
    <row r="93" spans="1:5" ht="19.5" customHeight="1" hidden="1">
      <c r="A93" s="8"/>
      <c r="B93" s="2" t="s">
        <v>98</v>
      </c>
      <c r="C93" s="8">
        <f>ACTUALIZACION!E96</f>
        <v>0</v>
      </c>
      <c r="D93" s="140">
        <f>SUM(C33:C76)</f>
        <v>52.91999999999997</v>
      </c>
      <c r="E93" s="120">
        <f t="shared" si="0"/>
        <v>0</v>
      </c>
    </row>
    <row r="94" spans="1:5" ht="19.5" customHeight="1" hidden="1">
      <c r="A94" s="8"/>
      <c r="B94" s="2" t="s">
        <v>99</v>
      </c>
      <c r="C94" s="8">
        <f>ACTUALIZACION!E97</f>
        <v>0</v>
      </c>
      <c r="D94" s="140">
        <f>SUM(C35:C76)</f>
        <v>49.979999999999976</v>
      </c>
      <c r="E94" s="120">
        <f t="shared" si="0"/>
        <v>0</v>
      </c>
    </row>
    <row r="95" spans="1:5" ht="19.5" customHeight="1" hidden="1">
      <c r="A95" s="8"/>
      <c r="B95" s="2" t="s">
        <v>100</v>
      </c>
      <c r="C95" s="8">
        <f>ACTUALIZACION!E98</f>
        <v>0</v>
      </c>
      <c r="D95" s="140">
        <f>SUM(C37:C76)</f>
        <v>47.03999999999998</v>
      </c>
      <c r="E95" s="120">
        <f t="shared" si="0"/>
        <v>0</v>
      </c>
    </row>
    <row r="96" spans="1:5" ht="19.5" customHeight="1" hidden="1">
      <c r="A96" s="8"/>
      <c r="B96" s="2" t="s">
        <v>101</v>
      </c>
      <c r="C96" s="8">
        <f>ACTUALIZACION!E99</f>
        <v>0</v>
      </c>
      <c r="D96" s="140">
        <f>SUM(C39:C76)</f>
        <v>44.09999999999998</v>
      </c>
      <c r="E96" s="120">
        <f t="shared" si="0"/>
        <v>0</v>
      </c>
    </row>
    <row r="97" spans="1:5" ht="19.5" customHeight="1" hidden="1">
      <c r="A97" s="8"/>
      <c r="B97" s="2" t="s">
        <v>102</v>
      </c>
      <c r="C97" s="8">
        <f>ACTUALIZACION!E100</f>
        <v>0</v>
      </c>
      <c r="D97" s="139">
        <f>SUM(C41:C76)</f>
        <v>41.15999999999998</v>
      </c>
      <c r="E97" s="120">
        <f t="shared" si="0"/>
        <v>0</v>
      </c>
    </row>
    <row r="98" spans="1:5" ht="19.5" customHeight="1" hidden="1">
      <c r="A98" s="123" t="s">
        <v>120</v>
      </c>
      <c r="B98" s="2" t="s">
        <v>121</v>
      </c>
      <c r="C98" s="8">
        <f>ACTUALIZACION!E101</f>
        <v>0</v>
      </c>
      <c r="D98" s="140">
        <f>SUM(C43:C76)</f>
        <v>38.219999999999985</v>
      </c>
      <c r="E98" s="120">
        <f aca="true" t="shared" si="1" ref="E98:E104">ROUNDUP(((C98*D98)/100),0)</f>
        <v>0</v>
      </c>
    </row>
    <row r="99" spans="1:5" ht="19.5" customHeight="1" hidden="1">
      <c r="A99" s="8"/>
      <c r="B99" s="2" t="s">
        <v>122</v>
      </c>
      <c r="C99" s="8">
        <f>ACTUALIZACION!E102</f>
        <v>0</v>
      </c>
      <c r="D99" s="140">
        <f>SUM(C45:C76)</f>
        <v>35.27999999999999</v>
      </c>
      <c r="E99" s="120">
        <f t="shared" si="1"/>
        <v>0</v>
      </c>
    </row>
    <row r="100" spans="1:5" ht="19.5" customHeight="1" hidden="1">
      <c r="A100" s="8"/>
      <c r="B100" s="2" t="s">
        <v>123</v>
      </c>
      <c r="C100" s="8">
        <f>ACTUALIZACION!E103</f>
        <v>0</v>
      </c>
      <c r="D100" s="140">
        <f>SUM(C47:C76)</f>
        <v>32.33999999999999</v>
      </c>
      <c r="E100" s="120">
        <f t="shared" si="1"/>
        <v>0</v>
      </c>
    </row>
    <row r="101" spans="1:5" ht="19.5" customHeight="1" hidden="1">
      <c r="A101" s="8"/>
      <c r="B101" s="2" t="s">
        <v>124</v>
      </c>
      <c r="C101" s="8">
        <f>ACTUALIZACION!E104</f>
        <v>0</v>
      </c>
      <c r="D101" s="140">
        <f>SUM(C49:C76)</f>
        <v>29.39999999999999</v>
      </c>
      <c r="E101" s="120">
        <f t="shared" si="1"/>
        <v>0</v>
      </c>
    </row>
    <row r="102" spans="1:5" ht="19.5" customHeight="1" hidden="1">
      <c r="A102" s="8"/>
      <c r="B102" s="2" t="s">
        <v>125</v>
      </c>
      <c r="C102" s="8">
        <f>ACTUALIZACION!E105</f>
        <v>0</v>
      </c>
      <c r="D102" s="140">
        <f>SUM(C51:C64)</f>
        <v>20.58</v>
      </c>
      <c r="E102" s="120">
        <f t="shared" si="1"/>
        <v>0</v>
      </c>
    </row>
    <row r="103" spans="1:5" ht="19.5" customHeight="1" hidden="1">
      <c r="A103" s="8"/>
      <c r="B103" s="2" t="s">
        <v>126</v>
      </c>
      <c r="C103" s="8">
        <f>ACTUALIZACION!E106</f>
        <v>0</v>
      </c>
      <c r="D103" s="139">
        <f>SUM(C53:C76)</f>
        <v>23.519999999999996</v>
      </c>
      <c r="E103" s="120">
        <f t="shared" si="1"/>
        <v>0</v>
      </c>
    </row>
    <row r="104" spans="1:5" ht="19.5" customHeight="1" hidden="1">
      <c r="A104" s="123" t="s">
        <v>151</v>
      </c>
      <c r="B104" s="2" t="s">
        <v>145</v>
      </c>
      <c r="C104" s="8">
        <f>ACTUALIZACION!E107</f>
        <v>0</v>
      </c>
      <c r="D104" s="139">
        <f>SUM(C55:C76)</f>
        <v>20.58</v>
      </c>
      <c r="E104" s="120">
        <f t="shared" si="1"/>
        <v>0</v>
      </c>
    </row>
    <row r="105" spans="1:5" ht="19.5" customHeight="1" hidden="1">
      <c r="A105" s="8"/>
      <c r="B105" s="2" t="s">
        <v>146</v>
      </c>
      <c r="C105" s="8">
        <f>ACTUALIZACION!E108</f>
        <v>0</v>
      </c>
      <c r="D105" s="139">
        <f>SUM(C57:C76)</f>
        <v>17.64</v>
      </c>
      <c r="E105" s="120">
        <f aca="true" t="shared" si="2" ref="E105:E115">ROUNDUP(((C105*D105)/100),0)</f>
        <v>0</v>
      </c>
    </row>
    <row r="106" spans="1:5" ht="19.5" customHeight="1" hidden="1">
      <c r="A106" s="8"/>
      <c r="B106" s="2" t="s">
        <v>147</v>
      </c>
      <c r="C106" s="8">
        <f>ACTUALIZACION!E109</f>
        <v>0</v>
      </c>
      <c r="D106" s="139">
        <f>SUM(C59:C76)</f>
        <v>14.700000000000003</v>
      </c>
      <c r="E106" s="120">
        <f t="shared" si="2"/>
        <v>0</v>
      </c>
    </row>
    <row r="107" spans="1:5" ht="19.5" customHeight="1" hidden="1">
      <c r="A107" s="8"/>
      <c r="B107" s="2" t="s">
        <v>148</v>
      </c>
      <c r="C107" s="8">
        <f>ACTUALIZACION!E110</f>
        <v>0</v>
      </c>
      <c r="D107" s="139">
        <f>SUM(C61:C76)</f>
        <v>11.760000000000002</v>
      </c>
      <c r="E107" s="120">
        <f t="shared" si="2"/>
        <v>0</v>
      </c>
    </row>
    <row r="108" spans="1:5" ht="19.5" customHeight="1" hidden="1">
      <c r="A108" s="8"/>
      <c r="B108" s="2" t="s">
        <v>149</v>
      </c>
      <c r="C108" s="8">
        <f>ACTUALIZACION!E111</f>
        <v>0</v>
      </c>
      <c r="D108" s="139">
        <f>SUM(C63:C76)</f>
        <v>8.82</v>
      </c>
      <c r="E108" s="120">
        <f t="shared" si="2"/>
        <v>0</v>
      </c>
    </row>
    <row r="109" spans="1:5" ht="19.5" customHeight="1" hidden="1">
      <c r="A109" s="8"/>
      <c r="B109" s="2" t="s">
        <v>150</v>
      </c>
      <c r="C109" s="8">
        <f>ACTUALIZACION!E112</f>
        <v>0</v>
      </c>
      <c r="D109" s="139">
        <f>SUM(C65:C76)</f>
        <v>5.88</v>
      </c>
      <c r="E109" s="120">
        <f t="shared" si="2"/>
        <v>0</v>
      </c>
    </row>
    <row r="110" spans="1:5" ht="19.5" customHeight="1" hidden="1">
      <c r="A110" s="123" t="s">
        <v>169</v>
      </c>
      <c r="B110" s="2" t="s">
        <v>187</v>
      </c>
      <c r="C110" s="8">
        <f>ACTUALIZACION!E113</f>
        <v>0</v>
      </c>
      <c r="D110" s="139">
        <f>SUM(C67:C76)</f>
        <v>2.94</v>
      </c>
      <c r="E110" s="120">
        <f t="shared" si="2"/>
        <v>0</v>
      </c>
    </row>
    <row r="111" spans="1:5" ht="19.5" customHeight="1" hidden="1">
      <c r="A111" s="8"/>
      <c r="B111" s="2" t="s">
        <v>188</v>
      </c>
      <c r="C111" s="8">
        <f>ACTUALIZACION!E114</f>
        <v>0</v>
      </c>
      <c r="D111" s="139">
        <f>SUM(C69:C76)</f>
        <v>0</v>
      </c>
      <c r="E111" s="120">
        <f t="shared" si="2"/>
        <v>0</v>
      </c>
    </row>
    <row r="112" spans="1:5" ht="19.5" customHeight="1" hidden="1">
      <c r="A112" s="8"/>
      <c r="B112" s="2" t="s">
        <v>189</v>
      </c>
      <c r="C112" s="8">
        <f>ACTUALIZACION!E115</f>
        <v>0</v>
      </c>
      <c r="D112" s="139">
        <f>SUM(C71:C76)</f>
        <v>0</v>
      </c>
      <c r="E112" s="120">
        <f t="shared" si="2"/>
        <v>0</v>
      </c>
    </row>
    <row r="113" spans="1:5" ht="19.5" customHeight="1" hidden="1">
      <c r="A113" s="8"/>
      <c r="B113" s="2" t="s">
        <v>190</v>
      </c>
      <c r="C113" s="8">
        <f>ACTUALIZACION!E116</f>
        <v>0</v>
      </c>
      <c r="D113" s="139">
        <f>SUM(C73:C76)</f>
        <v>0</v>
      </c>
      <c r="E113" s="120">
        <f t="shared" si="2"/>
        <v>0</v>
      </c>
    </row>
    <row r="114" spans="1:5" ht="19.5" customHeight="1" hidden="1">
      <c r="A114" s="8"/>
      <c r="B114" s="2" t="s">
        <v>191</v>
      </c>
      <c r="C114" s="8">
        <f>ACTUALIZACION!E117</f>
        <v>0</v>
      </c>
      <c r="D114" s="139">
        <f>SUM(C75:C76)</f>
        <v>0</v>
      </c>
      <c r="E114" s="120">
        <f t="shared" si="2"/>
        <v>0</v>
      </c>
    </row>
    <row r="115" spans="1:5" ht="19.5" customHeight="1" hidden="1">
      <c r="A115" s="8"/>
      <c r="B115" s="2" t="s">
        <v>192</v>
      </c>
      <c r="C115" s="8">
        <f>ACTUALIZACION!E118</f>
        <v>0</v>
      </c>
      <c r="D115" s="139">
        <f>SUM(C76:C77)</f>
        <v>0</v>
      </c>
      <c r="E115" s="120">
        <f t="shared" si="2"/>
        <v>0</v>
      </c>
    </row>
  </sheetData>
  <sheetProtection password="D1B2" sheet="1" selectLockedCells="1" selectUnlockedCells="1"/>
  <mergeCells count="3">
    <mergeCell ref="A3:A4"/>
    <mergeCell ref="B3:C3"/>
    <mergeCell ref="A1:C1"/>
  </mergeCells>
  <printOptions horizontalCentered="1"/>
  <pageMargins left="0" right="0" top="0.3937007874015748" bottom="0.3937007874015748" header="0" footer="0"/>
  <pageSetup horizontalDpi="600" verticalDpi="600" orientation="portrait" scale="94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Sefiplan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ehernandez</dc:creator>
  <cp:keywords/>
  <dc:description/>
  <cp:lastModifiedBy>Ruth Liliana Hernandez Carrion</cp:lastModifiedBy>
  <cp:lastPrinted>2017-01-09T23:24:15Z</cp:lastPrinted>
  <dcterms:created xsi:type="dcterms:W3CDTF">2006-11-09T23:40:53Z</dcterms:created>
  <dcterms:modified xsi:type="dcterms:W3CDTF">2024-04-10T18:51:28Z</dcterms:modified>
  <cp:category/>
  <cp:version/>
  <cp:contentType/>
  <cp:contentStatus/>
</cp:coreProperties>
</file>